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529" documentId="13_ncr:1_{F6CB121F-512D-4AA6-A0C1-0FB36C537598}" xr6:coauthVersionLast="47" xr6:coauthVersionMax="47" xr10:uidLastSave="{4F9E21DB-EA62-4110-9898-BAA2C7B4B730}"/>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6" l="1"/>
  <c r="L8" i="6"/>
  <c r="L9" i="6"/>
  <c r="L10" i="6"/>
  <c r="L11" i="6"/>
  <c r="L12" i="6"/>
  <c r="L13" i="6"/>
  <c r="L14" i="6"/>
  <c r="L15" i="6"/>
  <c r="L16" i="6"/>
  <c r="L17" i="6"/>
  <c r="L18" i="6"/>
  <c r="L19" i="6"/>
  <c r="I7" i="6"/>
  <c r="J7" i="6"/>
  <c r="I8" i="6"/>
  <c r="J8" i="6"/>
  <c r="I9" i="6"/>
  <c r="J9" i="6"/>
  <c r="I10" i="6"/>
  <c r="J10" i="6"/>
  <c r="I11" i="6"/>
  <c r="J11" i="6"/>
  <c r="I12" i="6"/>
  <c r="J12"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I2" i="6"/>
  <c r="I5" i="6"/>
  <c r="L2" i="6"/>
  <c r="L5" i="6"/>
  <c r="L4" i="6"/>
  <c r="J5" i="6"/>
  <c r="J2" i="6"/>
  <c r="J4" i="6"/>
  <c r="I4" i="6"/>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L9" i="5"/>
  <c r="J9" i="5"/>
  <c r="I9" i="5"/>
  <c r="G9" i="5"/>
  <c r="B9" i="5"/>
  <c r="L4" i="5"/>
  <c r="L5" i="5"/>
  <c r="L6" i="5"/>
  <c r="L7" i="5"/>
  <c r="L8" i="5"/>
  <c r="J4" i="5"/>
  <c r="J5" i="5"/>
  <c r="J6" i="5"/>
  <c r="J7" i="5"/>
  <c r="J8" i="5"/>
  <c r="I4" i="5"/>
  <c r="I5" i="5"/>
  <c r="I6" i="5"/>
  <c r="I7" i="5"/>
  <c r="I8" i="5"/>
  <c r="G4" i="5"/>
  <c r="G5" i="5"/>
  <c r="G6" i="5"/>
  <c r="G7" i="5"/>
  <c r="G8" i="5"/>
  <c r="B4" i="5"/>
  <c r="B5" i="5"/>
  <c r="B6" i="5"/>
  <c r="B7" i="5"/>
  <c r="B8"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G7" i="6"/>
  <c r="B8" i="6"/>
  <c r="G8" i="6"/>
  <c r="B9" i="6"/>
  <c r="G9" i="6"/>
  <c r="B10" i="6"/>
  <c r="G10" i="6"/>
  <c r="B11" i="6"/>
  <c r="G11" i="6"/>
  <c r="B12" i="6"/>
  <c r="G12" i="6"/>
  <c r="B13" i="6"/>
  <c r="G13" i="6"/>
  <c r="I13" i="6"/>
  <c r="J13" i="6"/>
  <c r="B14" i="6"/>
  <c r="G14" i="6"/>
  <c r="I14" i="6"/>
  <c r="J14" i="6"/>
  <c r="B15" i="6"/>
  <c r="G15" i="6"/>
  <c r="I15" i="6"/>
  <c r="J15" i="6"/>
  <c r="B16" i="6"/>
  <c r="G16" i="6"/>
  <c r="I16" i="6"/>
  <c r="J16" i="6"/>
  <c r="B17" i="6"/>
  <c r="G17" i="6"/>
  <c r="I17" i="6"/>
  <c r="J17" i="6"/>
  <c r="B18" i="6"/>
  <c r="G18" i="6"/>
  <c r="I18" i="6"/>
  <c r="J18" i="6"/>
  <c r="B19" i="6"/>
  <c r="G19" i="6"/>
  <c r="I19" i="6"/>
  <c r="J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alcChain>
</file>

<file path=xl/sharedStrings.xml><?xml version="1.0" encoding="utf-8"?>
<sst xmlns="http://schemas.openxmlformats.org/spreadsheetml/2006/main" count="178587" uniqueCount="39075">
  <si>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</si>
  <si>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</si>
  <si>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</si>
  <si>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</si>
  <si>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</si>
  <si>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</si>
  <si>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</si>
  <si>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</si>
  <si>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</si>
  <si>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</si>
  <si>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</si>
  <si>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</si>
  <si>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</si>
  <si>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</si>
  <si>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</si>
  <si>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</si>
  <si>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</si>
  <si>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</si>
  <si>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</si>
  <si>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</si>
  <si>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</si>
  <si>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</si>
  <si>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</si>
  <si>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</si>
  <si>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</si>
  <si>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</si>
  <si>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</si>
  <si>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</si>
  <si>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</si>
  <si>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</si>
  <si>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</si>
  <si>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</si>
  <si>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</si>
  <si>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</si>
  <si>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</si>
  <si>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</si>
  <si>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</si>
  <si>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</si>
  <si>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</si>
  <si>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</si>
  <si>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</si>
  <si>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</si>
  <si>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</si>
  <si>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</si>
  <si>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</si>
  <si>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</si>
  <si>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</si>
  <si>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</si>
  <si>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</si>
  <si>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</si>
  <si>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</si>
  <si>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</si>
  <si>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</si>
  <si>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</si>
  <si>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</si>
  <si>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</si>
  <si>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</si>
  <si>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</si>
  <si>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</si>
  <si>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</si>
  <si>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</si>
  <si>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</si>
  <si>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</si>
  <si>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</si>
  <si>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</si>
  <si>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</si>
  <si>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</si>
  <si>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</si>
  <si>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</si>
  <si>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</si>
  <si>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</si>
  <si>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</si>
  <si>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</si>
  <si>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</si>
  <si>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</si>
  <si>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</si>
  <si>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</si>
  <si>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</si>
  <si>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</si>
  <si>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</si>
  <si>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</si>
  <si>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</si>
  <si>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</si>
  <si>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</si>
  <si>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</si>
  <si>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</si>
  <si>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</si>
  <si>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</si>
  <si>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</si>
  <si>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</si>
  <si>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</si>
  <si>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</si>
  <si>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</si>
  <si>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</si>
  <si>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</si>
  <si>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</si>
  <si>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</si>
  <si>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</si>
  <si>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</si>
  <si>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</si>
  <si>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</si>
  <si>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</si>
  <si>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</si>
  <si>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</si>
  <si>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</si>
  <si>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</si>
  <si>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</si>
  <si>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</si>
  <si>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</si>
  <si>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</si>
  <si>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</si>
  <si>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</si>
  <si>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</si>
  <si>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</si>
  <si>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</si>
  <si>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</si>
  <si>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</si>
  <si>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</si>
  <si>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</si>
  <si>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</si>
  <si>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</si>
  <si>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</si>
  <si>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</si>
  <si>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</si>
  <si>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</si>
  <si>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</si>
  <si>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</si>
  <si>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</si>
  <si>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</si>
  <si>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</si>
  <si>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</si>
  <si>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</si>
  <si>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</si>
  <si>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</si>
  <si>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</si>
  <si>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</si>
  <si>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</si>
  <si>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</si>
  <si>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</si>
  <si>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</si>
  <si>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</si>
  <si>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</si>
  <si>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</si>
  <si>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</si>
  <si>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</si>
  <si>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</si>
  <si>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</si>
  <si>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</si>
  <si>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</si>
  <si>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</si>
  <si>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</si>
  <si>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</si>
  <si>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</si>
  <si>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</si>
  <si>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</si>
  <si>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</si>
  <si>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</si>
  <si>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</si>
  <si>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</si>
  <si>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</si>
  <si>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</si>
  <si>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</si>
  <si>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</si>
  <si>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</si>
  <si>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</si>
  <si>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</si>
  <si>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</si>
  <si>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</si>
  <si>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</si>
  <si>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</si>
  <si>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</si>
  <si>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</si>
  <si>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</si>
  <si>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</si>
  <si>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</si>
  <si>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</si>
  <si>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</si>
  <si>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</si>
  <si>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</si>
  <si>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</si>
  <si>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</si>
  <si>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</si>
  <si>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</si>
  <si>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</si>
  <si>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</si>
  <si>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</si>
  <si>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</si>
  <si>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</si>
  <si>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</si>
  <si>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</si>
  <si>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</si>
  <si>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</si>
  <si>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</si>
  <si>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</si>
  <si>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</si>
  <si>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</si>
  <si>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</si>
  <si>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</si>
  <si>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</si>
  <si>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</si>
  <si>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</si>
  <si>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</si>
  <si>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</si>
  <si>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</si>
  <si>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</si>
  <si>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</si>
  <si>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</si>
  <si>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</si>
  <si>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</si>
  <si>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</si>
  <si>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</si>
  <si>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</si>
  <si>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</si>
  <si>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</si>
  <si>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</si>
  <si>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</si>
  <si>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</si>
  <si>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</si>
  <si>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</si>
  <si>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</si>
  <si>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</si>
  <si>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</si>
  <si>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</si>
  <si>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</si>
  <si>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</si>
  <si>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</si>
  <si>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</si>
  <si>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</si>
  <si>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</si>
  <si>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</si>
  <si>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</si>
  <si>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</si>
  <si>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</si>
  <si>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</si>
  <si>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</si>
  <si>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</si>
  <si>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</si>
  <si>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</si>
  <si>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</si>
  <si>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</si>
  <si>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</si>
  <si>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</si>
  <si>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</si>
  <si>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</si>
  <si>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</si>
  <si>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</si>
  <si>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</si>
  <si>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</si>
  <si>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</si>
  <si>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</si>
  <si>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</si>
  <si>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</si>
  <si>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</si>
  <si>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</si>
  <si>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</si>
  <si>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</si>
  <si>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</si>
  <si>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</si>
  <si>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</si>
  <si>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</si>
  <si>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</si>
  <si>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</si>
  <si>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</si>
  <si>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</si>
  <si>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</si>
  <si>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</si>
  <si>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</si>
  <si>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</si>
  <si>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</si>
  <si>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</si>
  <si>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</si>
  <si>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</si>
  <si>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</si>
  <si>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</si>
  <si>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</si>
  <si>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</si>
  <si>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</si>
  <si>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</si>
  <si>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</si>
  <si>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</si>
  <si>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</si>
  <si>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</si>
  <si>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</si>
  <si>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</si>
  <si>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</si>
  <si>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</si>
  <si>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</si>
  <si>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</si>
  <si>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</si>
  <si>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</si>
  <si>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</si>
  <si>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</si>
  <si>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</si>
  <si>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</si>
  <si>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</si>
  <si>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</si>
  <si>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</si>
  <si>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</si>
  <si>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</si>
  <si>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</si>
  <si>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</si>
  <si>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</si>
  <si>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</si>
  <si>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</si>
  <si>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</si>
  <si>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</si>
  <si>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</si>
  <si>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</si>
  <si>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</si>
  <si>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</si>
  <si>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</si>
  <si>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</si>
  <si>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</si>
  <si>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</si>
  <si>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</si>
  <si>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</si>
  <si>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</si>
  <si>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</si>
  <si>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</si>
  <si>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</si>
  <si>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</si>
  <si>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</si>
  <si>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</si>
  <si>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</si>
  <si>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</si>
  <si>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</si>
  <si>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</si>
  <si>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</si>
  <si>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</si>
  <si>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</si>
  <si>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</si>
  <si>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</si>
  <si>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</si>
  <si>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</si>
  <si>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</si>
  <si>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</si>
  <si>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</si>
  <si>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</si>
  <si>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</si>
  <si>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</si>
  <si>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</si>
  <si>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</si>
  <si>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</si>
  <si>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</si>
  <si>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</si>
  <si>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</si>
  <si>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</si>
  <si>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</si>
  <si>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</si>
  <si>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</si>
  <si>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</si>
  <si>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</si>
  <si>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</si>
  <si>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</si>
  <si>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</si>
  <si>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</si>
  <si>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</si>
  <si>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</si>
  <si>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</si>
  <si>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</si>
  <si>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</si>
  <si>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</si>
  <si>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</si>
  <si>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</si>
  <si>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</si>
  <si>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</si>
  <si>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</si>
  <si>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</si>
  <si>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</si>
  <si>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</si>
  <si>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</si>
  <si>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</si>
  <si>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</si>
  <si>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</si>
  <si>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</si>
  <si>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</si>
  <si>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</si>
  <si>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</si>
  <si>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</si>
  <si>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</si>
  <si>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</si>
  <si>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</si>
  <si>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</si>
  <si>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</si>
  <si>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</si>
  <si>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</si>
  <si>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</si>
  <si>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</si>
  <si>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</si>
  <si>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</si>
  <si>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</si>
  <si>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</si>
  <si>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</si>
  <si>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</si>
  <si>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</si>
  <si>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</si>
  <si>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</si>
  <si>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</si>
  <si>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</si>
  <si>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</si>
  <si>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</si>
  <si>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</si>
  <si>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</si>
  <si>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</si>
  <si>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</si>
  <si>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</si>
  <si>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</si>
  <si>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</si>
  <si>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</si>
  <si>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</si>
  <si>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</si>
  <si>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</si>
  <si>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</si>
  <si>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</si>
  <si>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</si>
  <si>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</si>
  <si>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</si>
  <si>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</si>
  <si>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</si>
  <si>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</si>
  <si>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</si>
  <si>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</si>
  <si>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</si>
  <si>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</si>
  <si>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</si>
  <si>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</si>
  <si>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</si>
  <si>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</si>
  <si>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</si>
  <si>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</si>
  <si>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</si>
  <si>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</si>
  <si>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</si>
  <si>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</si>
  <si>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</si>
  <si>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</si>
  <si>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</si>
  <si>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</si>
  <si>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</si>
  <si>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</si>
  <si>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</si>
  <si>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</si>
  <si>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</si>
  <si>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</si>
  <si>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</si>
  <si>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</si>
  <si>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</si>
  <si>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</si>
  <si>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</si>
  <si>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</si>
  <si>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</si>
  <si>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</si>
  <si>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</si>
  <si>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</si>
  <si>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</si>
  <si>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</si>
  <si>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</si>
  <si>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</si>
  <si>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</si>
  <si>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</si>
  <si>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</si>
  <si>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</si>
  <si>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</si>
  <si>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</si>
  <si>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</si>
  <si>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</si>
  <si>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</si>
  <si>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</si>
  <si>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</si>
  <si>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</si>
  <si>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</si>
  <si>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</si>
  <si>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</si>
  <si>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</si>
  <si>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</si>
  <si>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</si>
  <si>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</si>
  <si>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</si>
  <si>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</si>
  <si>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</si>
  <si>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</si>
  <si>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</si>
  <si>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</si>
  <si>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</si>
  <si>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</si>
  <si>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</si>
  <si>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</si>
  <si>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</si>
  <si>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</si>
  <si>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</si>
  <si>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</si>
  <si>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</si>
  <si>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</si>
  <si>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</si>
  <si>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</si>
  <si>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</si>
  <si>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</si>
  <si>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</si>
  <si>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</si>
  <si>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</si>
  <si>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</si>
  <si>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</si>
  <si>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</si>
  <si>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</si>
  <si>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</si>
  <si>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</si>
  <si>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</si>
  <si>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</si>
  <si>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</si>
  <si>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</si>
  <si>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</si>
  <si>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</si>
  <si>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</si>
  <si>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</si>
  <si>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</si>
  <si>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</si>
  <si>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</si>
  <si>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</si>
  <si>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</si>
  <si>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</si>
  <si>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</si>
  <si>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</si>
  <si>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</si>
  <si>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</si>
  <si>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</si>
  <si>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</si>
  <si>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</si>
  <si>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</si>
  <si>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</si>
  <si>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</si>
  <si>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</si>
  <si>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</si>
  <si>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</si>
  <si>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</si>
  <si>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</si>
  <si>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</si>
  <si>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</si>
  <si>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</si>
  <si>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</si>
  <si>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</si>
  <si>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</si>
  <si>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</si>
  <si>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</si>
  <si>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</si>
  <si>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</si>
  <si>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</si>
  <si>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</si>
  <si>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</si>
  <si>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</si>
  <si>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</si>
  <si>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</si>
  <si>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</si>
  <si>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</si>
  <si>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</si>
  <si>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</si>
  <si>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</si>
  <si>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</si>
  <si>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</si>
  <si>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</si>
  <si>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</si>
  <si>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</si>
  <si>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</si>
  <si>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</si>
  <si>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</si>
  <si>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</si>
  <si>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</si>
  <si>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</si>
  <si>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</si>
  <si>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</si>
  <si>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</si>
  <si>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</si>
  <si>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</si>
  <si>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</si>
  <si>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</si>
  <si>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</si>
  <si>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</si>
  <si>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</si>
  <si>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</si>
  <si>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</si>
  <si>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</si>
  <si>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</si>
  <si>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</si>
  <si>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</si>
  <si>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</si>
  <si>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</si>
  <si>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</si>
  <si>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</si>
  <si>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</si>
  <si>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</si>
  <si>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</si>
  <si>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</si>
  <si>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</si>
  <si>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</si>
  <si>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</si>
  <si>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</si>
  <si>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</si>
  <si>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</si>
  <si>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</si>
  <si>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</si>
  <si>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</si>
  <si>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</si>
  <si>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</si>
  <si>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</si>
  <si>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</si>
  <si>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</si>
  <si>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</si>
  <si>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</si>
  <si>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</si>
  <si>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</si>
  <si>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</si>
  <si>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</si>
  <si>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</si>
  <si>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</si>
  <si>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</si>
  <si>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</si>
  <si>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</si>
  <si>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</si>
  <si>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</si>
  <si>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</si>
  <si>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</si>
  <si>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</si>
  <si>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</si>
  <si>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</si>
  <si>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</si>
  <si>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</si>
  <si>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</si>
  <si>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</si>
  <si>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</si>
  <si>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</si>
  <si>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</si>
  <si>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</si>
  <si>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</si>
  <si>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</si>
  <si>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</si>
  <si>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</si>
  <si>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</si>
  <si>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</si>
  <si>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</si>
  <si>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</si>
  <si>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</si>
  <si>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</si>
  <si>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</si>
  <si>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</si>
  <si>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</si>
  <si>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</si>
  <si>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</si>
  <si>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</si>
  <si>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</si>
  <si>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</si>
  <si>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</si>
  <si>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</si>
  <si>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</si>
  <si>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</si>
  <si>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</si>
  <si>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</si>
  <si>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</si>
  <si>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</si>
  <si>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</si>
  <si>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</si>
  <si>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</si>
  <si>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</si>
  <si>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</si>
  <si>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</si>
  <si>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</si>
  <si>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</si>
  <si>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</si>
  <si>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</si>
  <si>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</si>
  <si>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</si>
  <si>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</si>
  <si>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</si>
  <si>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</si>
  <si>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</si>
  <si>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</si>
  <si>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</si>
  <si>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</si>
  <si>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</si>
  <si>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</si>
  <si>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</si>
  <si>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</si>
  <si>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</si>
  <si>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</si>
  <si>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</si>
  <si>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</si>
  <si>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</si>
  <si>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</si>
  <si>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</si>
  <si>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</si>
  <si>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</si>
  <si>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</si>
  <si>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</si>
  <si>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</si>
  <si>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</si>
  <si>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</si>
  <si>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</si>
  <si>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</si>
  <si>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</si>
  <si>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</si>
  <si>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</si>
  <si>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</si>
  <si>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</si>
  <si>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</si>
  <si>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</si>
  <si>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</si>
  <si>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</si>
  <si>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</si>
  <si>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</si>
  <si>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</si>
  <si>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</si>
  <si>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</si>
  <si>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</si>
  <si>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</si>
  <si>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</si>
  <si>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</si>
  <si>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</si>
  <si>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</si>
  <si>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</si>
  <si>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</si>
  <si>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</si>
  <si>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</si>
  <si>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</si>
  <si>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</si>
  <si>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</si>
  <si>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</si>
  <si>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</si>
  <si>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</si>
  <si>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</si>
  <si>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</si>
  <si>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</si>
  <si>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</si>
  <si>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</si>
  <si>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</si>
  <si>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</si>
  <si>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</si>
  <si>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</si>
  <si>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</si>
  <si>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</si>
  <si>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</si>
  <si>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</si>
  <si>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</si>
  <si>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</si>
  <si>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</si>
  <si>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</si>
  <si>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</si>
  <si>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</si>
  <si>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</si>
  <si>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</si>
  <si>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</si>
  <si>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</si>
  <si>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</si>
  <si>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</si>
  <si>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</si>
  <si>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</si>
  <si>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</si>
  <si>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</si>
  <si>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</si>
  <si>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</si>
  <si>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</si>
  <si>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</si>
  <si>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</si>
  <si>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</si>
  <si>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</si>
  <si>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</si>
  <si>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</si>
  <si>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</si>
  <si>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</si>
  <si>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</si>
  <si>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</si>
  <si>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</si>
  <si>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</si>
  <si>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</si>
  <si>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</si>
  <si>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</si>
  <si>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</si>
  <si>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</si>
  <si>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</si>
  <si>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</si>
  <si>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</si>
  <si>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</si>
  <si>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</si>
  <si>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</si>
  <si>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</si>
  <si>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</si>
  <si>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</si>
  <si>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</si>
  <si>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</si>
  <si>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</si>
  <si>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</si>
  <si>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</si>
  <si>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</si>
  <si>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</si>
  <si>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</si>
  <si>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</si>
  <si>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</si>
  <si>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</si>
  <si>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</si>
  <si>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</si>
  <si>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</si>
  <si>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</si>
  <si>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</si>
  <si>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</si>
  <si>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</si>
  <si>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</si>
  <si>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</si>
  <si>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</si>
  <si>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</si>
  <si>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</si>
  <si>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</si>
  <si>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</si>
  <si>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</si>
  <si>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</si>
  <si>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</si>
  <si>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</si>
  <si>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</si>
  <si>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</si>
  <si>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</si>
  <si>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</si>
  <si>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</si>
  <si>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</si>
  <si>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</si>
  <si>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</si>
  <si>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</si>
  <si>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</si>
  <si>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</si>
  <si>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</si>
  <si>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</si>
  <si>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</si>
  <si>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</si>
  <si>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</si>
  <si>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</si>
  <si>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</si>
  <si>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</si>
  <si>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</si>
  <si>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</si>
  <si>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</si>
  <si>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</si>
  <si>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</si>
  <si>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</si>
  <si>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</si>
  <si>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</si>
  <si>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</si>
  <si>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</si>
  <si>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</si>
  <si>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</si>
  <si>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</si>
  <si>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</si>
  <si>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</si>
  <si>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</si>
  <si>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</si>
  <si>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</si>
  <si>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</si>
  <si>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</si>
  <si>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</si>
  <si>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</si>
  <si>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</si>
  <si>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</si>
  <si>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</si>
  <si>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</si>
  <si>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</si>
  <si>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</si>
  <si>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</si>
  <si>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</si>
  <si>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</si>
  <si>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</si>
  <si>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</si>
  <si>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</si>
  <si>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</si>
  <si>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</si>
  <si>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</si>
  <si>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</si>
  <si>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</si>
  <si>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</si>
  <si>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</si>
  <si>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</si>
  <si>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</si>
  <si>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</si>
  <si>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</si>
  <si>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</si>
  <si>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</si>
  <si>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</si>
  <si>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</si>
  <si>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</si>
  <si>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</si>
  <si>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</si>
  <si>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</si>
  <si>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</si>
  <si>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</si>
  <si>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</si>
  <si>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</si>
  <si>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</si>
  <si>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</si>
  <si>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</si>
  <si>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</si>
  <si>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</si>
  <si>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</si>
  <si>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</si>
  <si>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</si>
  <si>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</si>
  <si>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</si>
  <si>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</si>
  <si>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</si>
  <si>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</si>
  <si>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</si>
  <si>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</si>
  <si>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</si>
  <si>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</si>
  <si>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</si>
  <si>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</si>
  <si>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</si>
  <si>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</si>
  <si>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</si>
  <si>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</si>
  <si>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</si>
  <si>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</si>
  <si>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</si>
  <si>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</si>
  <si>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</si>
  <si>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</si>
  <si>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</si>
  <si>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</si>
  <si>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</si>
  <si>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</si>
  <si>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</si>
  <si>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</si>
  <si>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</si>
  <si>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</si>
  <si>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</si>
  <si>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</si>
  <si>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</si>
  <si>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</si>
  <si>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</si>
  <si>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</si>
  <si>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</si>
  <si>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</si>
  <si>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</si>
  <si>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</si>
  <si>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</si>
  <si>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</si>
  <si>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</si>
  <si>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</si>
  <si>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</si>
  <si>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</si>
  <si>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</si>
  <si>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</si>
  <si>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</si>
  <si>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</si>
  <si>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</si>
  <si>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</si>
  <si>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</si>
  <si>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</si>
  <si>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</si>
  <si>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</si>
  <si>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</si>
  <si>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</si>
  <si>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</si>
  <si>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</si>
  <si>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</si>
  <si>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</si>
  <si>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</si>
  <si>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</si>
  <si>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</si>
  <si>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</si>
  <si>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</si>
  <si>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</si>
  <si>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</si>
  <si>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</si>
  <si>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</si>
  <si>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</si>
  <si>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</si>
  <si>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</si>
  <si>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</si>
  <si>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</si>
  <si>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</si>
  <si>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</si>
  <si>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</si>
  <si>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</si>
  <si>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</si>
  <si>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</si>
  <si>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</si>
  <si>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</si>
  <si>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</si>
  <si>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</si>
  <si>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</si>
  <si>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</si>
  <si>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</si>
  <si>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</si>
  <si>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</si>
  <si>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</si>
  <si>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</si>
  <si>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</si>
  <si>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</si>
  <si>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</si>
  <si>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</si>
  <si>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</si>
  <si>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</si>
  <si>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</si>
  <si>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</si>
  <si>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</si>
  <si>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</si>
  <si>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</si>
  <si>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</si>
  <si>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</si>
  <si>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</si>
  <si>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</si>
  <si>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</si>
  <si>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</si>
  <si>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</si>
  <si>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</si>
  <si>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</si>
  <si>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</si>
  <si>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</si>
  <si>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</si>
  <si>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</si>
  <si>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</si>
  <si>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</si>
  <si>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</si>
  <si>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</si>
  <si>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</si>
  <si>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</si>
  <si>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</si>
  <si>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</si>
  <si>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</si>
  <si>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</si>
  <si>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</si>
  <si>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</si>
  <si>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</si>
  <si>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</si>
  <si>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</si>
  <si>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</si>
  <si>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</si>
  <si>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</si>
  <si>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</si>
  <si>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</si>
  <si>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</si>
  <si>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</si>
  <si>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</si>
  <si>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</si>
  <si>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</si>
  <si>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</si>
  <si>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</si>
  <si>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</si>
  <si>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</si>
  <si>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</si>
  <si>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</si>
  <si>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</si>
  <si>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</si>
  <si>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</si>
  <si>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</si>
  <si>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</si>
  <si>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</si>
  <si>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</si>
  <si>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</si>
  <si>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</si>
  <si>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</si>
  <si>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</si>
  <si>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</si>
  <si>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</si>
  <si>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</si>
  <si>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</si>
  <si>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</si>
  <si>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</si>
  <si>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</si>
  <si>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</si>
  <si>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</si>
  <si>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</si>
  <si>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</si>
  <si>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</si>
  <si>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</si>
  <si>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</si>
  <si>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</si>
  <si>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</si>
  <si>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</si>
  <si>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</si>
  <si>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</si>
  <si>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</si>
  <si>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</si>
  <si>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</si>
  <si>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</si>
  <si>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</si>
  <si>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</si>
  <si>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</si>
  <si>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</si>
  <si>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</si>
  <si>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</si>
  <si>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</si>
  <si>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</si>
  <si>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</si>
  <si>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</si>
  <si>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</si>
  <si>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</si>
  <si>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</si>
  <si>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</si>
  <si>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</si>
  <si>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</si>
  <si>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</si>
  <si>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</si>
  <si>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</si>
  <si>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</si>
  <si>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</si>
  <si>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</si>
  <si>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</si>
  <si>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</si>
  <si>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</si>
  <si>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</si>
  <si>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</si>
  <si>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</si>
  <si>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</si>
  <si>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</si>
  <si>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</si>
  <si>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</si>
  <si>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</si>
  <si>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</si>
  <si>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</si>
  <si>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</si>
  <si>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</si>
  <si>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</si>
  <si>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</si>
  <si>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</si>
  <si>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</si>
  <si>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</si>
  <si>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</si>
  <si>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</si>
  <si>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</si>
  <si>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</si>
  <si>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</si>
  <si>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</si>
  <si>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</si>
  <si>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</si>
  <si>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</si>
  <si>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</si>
  <si>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</si>
  <si>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</si>
  <si>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</si>
  <si>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</si>
  <si>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</si>
  <si>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</si>
  <si>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</si>
  <si>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</si>
  <si>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</si>
  <si>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</si>
  <si>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</si>
  <si>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</si>
  <si>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</si>
  <si>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</si>
  <si>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</si>
  <si>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</si>
  <si>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</si>
  <si>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</si>
  <si>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</si>
  <si>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</si>
  <si>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</si>
  <si>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</si>
  <si>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</si>
  <si>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</si>
  <si>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</si>
  <si>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</si>
  <si>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</si>
  <si>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</si>
  <si>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</si>
  <si>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</si>
  <si>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</si>
  <si>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</si>
  <si>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</si>
  <si>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</si>
  <si>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</si>
  <si>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</si>
  <si>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</si>
  <si>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</si>
  <si>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</si>
  <si>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</si>
  <si>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</si>
  <si>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</si>
  <si>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</si>
  <si>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</si>
  <si>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</si>
  <si>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</si>
  <si>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</si>
  <si>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</si>
  <si>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</si>
  <si>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</si>
  <si>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</si>
  <si>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</si>
  <si>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</si>
  <si>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</si>
  <si>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</si>
  <si>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</si>
  <si>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</si>
  <si>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</si>
  <si>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</si>
  <si>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</si>
  <si>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</si>
  <si>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</si>
  <si>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</si>
  <si>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</si>
  <si>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</si>
  <si>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</si>
  <si>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</si>
  <si>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</si>
  <si>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</si>
  <si>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</si>
  <si>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</si>
  <si>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</si>
  <si>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</si>
  <si>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</si>
  <si>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</si>
  <si>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</si>
  <si>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</si>
  <si>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</si>
  <si>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</si>
  <si>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</si>
  <si>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</si>
  <si>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</si>
  <si>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</si>
  <si>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</si>
  <si>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</si>
  <si>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</si>
  <si>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</si>
  <si>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</si>
  <si>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</si>
  <si>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</si>
  <si>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</si>
  <si>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</si>
  <si>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</si>
  <si>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</si>
  <si>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</si>
  <si>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</si>
  <si>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</si>
  <si>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</si>
  <si>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</si>
  <si>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</si>
  <si>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</si>
  <si>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</si>
  <si>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</si>
  <si>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</si>
  <si>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</si>
  <si>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</si>
  <si>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</si>
  <si>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</si>
  <si>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</si>
  <si>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</si>
  <si>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</si>
  <si>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</si>
  <si>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</si>
  <si>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</si>
  <si>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</si>
  <si>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</si>
  <si>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</si>
  <si>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</si>
  <si>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</si>
  <si>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</si>
  <si>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</si>
  <si>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</si>
  <si>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</si>
  <si>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</si>
  <si>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</si>
  <si>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</si>
  <si>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</si>
  <si>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</si>
  <si>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</si>
  <si>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</si>
  <si>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</si>
  <si>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</si>
  <si>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</si>
  <si>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</si>
  <si>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</si>
  <si>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</si>
  <si>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</si>
  <si>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</si>
  <si>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</si>
  <si>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</si>
  <si>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</si>
  <si>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</si>
  <si>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</si>
  <si>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</si>
  <si>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</si>
  <si>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</si>
  <si>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</si>
  <si>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</si>
  <si>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</si>
  <si>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</si>
  <si>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</si>
  <si>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</si>
  <si>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</si>
  <si>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</si>
  <si>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</si>
  <si>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</si>
  <si>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</si>
  <si>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</si>
  <si>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</si>
  <si>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</si>
  <si>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</si>
  <si>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</si>
  <si>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</si>
  <si>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</si>
  <si>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</si>
  <si>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</si>
  <si>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</si>
  <si>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</si>
  <si>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</si>
  <si>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</si>
  <si>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</si>
  <si>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</si>
  <si>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</si>
  <si>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</si>
  <si>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</si>
  <si>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</si>
  <si>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</si>
  <si>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</si>
  <si>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</si>
  <si>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</si>
  <si>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</si>
  <si>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</si>
  <si>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</si>
  <si>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</si>
  <si>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</si>
  <si>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</si>
  <si>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</si>
  <si>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</si>
  <si>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</si>
  <si>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</si>
  <si>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</si>
  <si>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</si>
  <si>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</si>
  <si>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</si>
  <si>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</si>
  <si>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</si>
  <si>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</si>
  <si>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</si>
  <si>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</si>
  <si>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</si>
  <si>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</si>
  <si>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</si>
  <si>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</si>
  <si>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</si>
  <si>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</si>
  <si>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</si>
  <si>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</si>
  <si>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</si>
  <si>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</si>
  <si>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</si>
  <si>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</si>
  <si>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</si>
  <si>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</si>
  <si>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</si>
  <si>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</si>
  <si>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</si>
  <si>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</si>
  <si>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</si>
  <si>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</si>
  <si>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</si>
  <si>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</si>
  <si>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</si>
  <si>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</si>
  <si>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</si>
  <si>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</si>
  <si>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</si>
  <si>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</si>
  <si>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</si>
  <si>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</si>
  <si>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</si>
  <si>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</si>
  <si>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</si>
  <si>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</si>
  <si>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</si>
  <si>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</si>
  <si>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</si>
  <si>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</si>
  <si>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</si>
  <si>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</si>
  <si>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</si>
  <si>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</si>
  <si>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</si>
  <si>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</si>
  <si>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</si>
  <si>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</si>
  <si>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</si>
  <si>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</si>
  <si>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</si>
  <si>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</si>
  <si>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</si>
  <si>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</si>
  <si>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</si>
  <si>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</si>
  <si>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</si>
  <si>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</si>
  <si>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</si>
  <si>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</si>
  <si>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</si>
  <si>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</si>
  <si>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</si>
  <si>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</si>
  <si>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</si>
  <si>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</si>
  <si>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</si>
  <si>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</si>
  <si>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</si>
  <si>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</si>
  <si>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</si>
  <si>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</si>
  <si>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</si>
  <si>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</si>
  <si>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</si>
  <si>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</si>
  <si>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</si>
  <si>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</si>
  <si>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</si>
  <si>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</si>
  <si>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</si>
  <si>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</si>
  <si>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</si>
  <si>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</si>
  <si>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</si>
  <si>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</si>
  <si>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</si>
  <si>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</si>
  <si>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</si>
  <si>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</si>
  <si>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</si>
  <si>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</si>
  <si>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</si>
  <si>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</si>
  <si>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</si>
  <si>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</si>
  <si>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</si>
  <si>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</si>
  <si>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</si>
  <si>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</si>
  <si>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</si>
  <si>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</si>
  <si>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</si>
  <si>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</si>
  <si>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</si>
  <si>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</si>
  <si>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</si>
  <si>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</si>
  <si>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</si>
  <si>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</si>
  <si>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</si>
  <si>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</si>
  <si>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</si>
  <si>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</si>
  <si>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</si>
  <si>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</si>
  <si>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</si>
  <si>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</si>
  <si>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</si>
  <si>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</si>
  <si>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</si>
  <si>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</si>
  <si>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</si>
  <si>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</si>
  <si>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</si>
  <si>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</si>
  <si>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</si>
  <si>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</si>
  <si>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</si>
  <si>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</si>
  <si>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</si>
  <si>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</si>
  <si>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</si>
  <si>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</si>
  <si>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</si>
  <si>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</si>
  <si>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</si>
  <si>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</si>
  <si>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</si>
  <si>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</si>
  <si>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</si>
  <si>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</si>
  <si>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</si>
  <si>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</si>
  <si>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</si>
  <si>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</si>
  <si>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</si>
  <si>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</si>
  <si>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</si>
  <si>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</si>
  <si>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</si>
  <si>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</si>
  <si>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</si>
  <si>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</si>
  <si>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</si>
  <si>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</si>
  <si>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</si>
  <si>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</si>
  <si>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</si>
  <si>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</si>
  <si>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</si>
  <si>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</si>
  <si>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</si>
  <si>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</si>
  <si>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</si>
  <si>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</si>
  <si>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</si>
  <si>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</si>
  <si>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</si>
  <si>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</si>
  <si>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</si>
  <si>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</si>
  <si>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</si>
  <si>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</si>
  <si>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</si>
  <si>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</si>
  <si>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</si>
  <si>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</si>
  <si>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</si>
  <si>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</si>
  <si>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</si>
  <si>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</si>
  <si>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</si>
  <si>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</si>
  <si>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</si>
  <si>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</si>
  <si>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</si>
  <si>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</si>
  <si>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</si>
  <si>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</si>
  <si>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</si>
  <si>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</si>
  <si>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</si>
  <si>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</si>
  <si>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</si>
  <si>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</si>
  <si>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</si>
  <si>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</si>
  <si>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</si>
  <si>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</si>
  <si>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</si>
  <si>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</si>
  <si>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</si>
  <si>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</si>
  <si>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</si>
  <si>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</si>
  <si>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</si>
  <si>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</si>
  <si>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</si>
  <si>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</si>
  <si>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</si>
  <si>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</si>
  <si>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</si>
  <si>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</si>
  <si>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</si>
  <si>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</si>
  <si>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</si>
  <si>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</si>
  <si>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</si>
  <si>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</si>
  <si>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</si>
  <si>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</si>
  <si>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</si>
  <si>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</si>
  <si>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</si>
  <si>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</si>
  <si>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</si>
  <si>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</si>
  <si>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</si>
  <si>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</si>
  <si>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</si>
  <si>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</si>
  <si>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</si>
  <si>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</si>
  <si>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</si>
  <si>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</si>
  <si>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</si>
  <si>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</si>
  <si>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</si>
  <si>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</si>
  <si>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</si>
  <si>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</si>
  <si>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</si>
  <si>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</si>
  <si>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</si>
  <si>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</si>
  <si>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</si>
  <si>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</si>
  <si>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</si>
  <si>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</si>
  <si>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</si>
  <si>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</si>
  <si>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</si>
  <si>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</si>
  <si>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</si>
  <si>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</si>
  <si>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</si>
  <si>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</si>
  <si>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</si>
  <si>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</si>
  <si>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</si>
  <si>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</si>
  <si>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</si>
  <si>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</si>
  <si>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</si>
  <si>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</si>
  <si>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</si>
  <si>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</si>
  <si>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</si>
  <si>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</si>
  <si>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</si>
  <si>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</si>
  <si>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</si>
  <si>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</si>
  <si>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</si>
  <si>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</si>
  <si>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</si>
  <si>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</si>
  <si>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</si>
  <si>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</si>
  <si>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</si>
  <si>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</si>
  <si>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</si>
  <si>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</si>
  <si>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</si>
  <si>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</si>
  <si>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</si>
  <si>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</si>
  <si>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</si>
  <si>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</si>
  <si>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</si>
  <si>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</si>
  <si>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</si>
  <si>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</si>
  <si>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</si>
  <si>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</si>
  <si>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</si>
  <si>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</si>
  <si>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</si>
  <si>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</si>
  <si>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</si>
  <si>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</si>
  <si>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</si>
  <si>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</si>
  <si>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</si>
  <si>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</si>
  <si>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</si>
  <si>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</si>
  <si>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</si>
  <si>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</si>
  <si>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</si>
  <si>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</si>
  <si>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</si>
  <si>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</si>
  <si>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</si>
  <si>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</si>
  <si>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</si>
  <si>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</si>
  <si>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</si>
  <si>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</si>
  <si>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</si>
  <si>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</si>
  <si>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</si>
  <si>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</si>
  <si>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</si>
  <si>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</si>
  <si>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</si>
  <si>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</si>
  <si>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</si>
  <si>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</si>
  <si>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</si>
  <si>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</si>
  <si>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</si>
  <si>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</si>
  <si>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</si>
  <si>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</si>
  <si>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</si>
  <si>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</si>
  <si>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</si>
  <si>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</si>
  <si>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</si>
  <si>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</si>
  <si>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</si>
  <si>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</si>
  <si>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</si>
  <si>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</si>
  <si>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</si>
  <si>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</si>
  <si>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</si>
  <si>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</si>
  <si>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</si>
  <si>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</si>
  <si>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</si>
  <si>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</si>
  <si>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</si>
  <si>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</si>
  <si>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</si>
  <si>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</si>
  <si>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</si>
  <si>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</si>
  <si>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</si>
  <si>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</si>
  <si>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</si>
  <si>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</si>
  <si>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</si>
  <si>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</si>
  <si>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</si>
  <si>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</si>
  <si>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</si>
  <si>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</si>
  <si>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</si>
  <si>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</si>
  <si>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</si>
  <si>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</si>
  <si>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</si>
  <si>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</si>
  <si>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</si>
  <si>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</si>
  <si>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</si>
  <si>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</si>
  <si>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</si>
  <si>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</si>
  <si>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</si>
  <si>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</si>
  <si>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</si>
  <si>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</si>
  <si>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</si>
  <si>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</si>
  <si>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</si>
  <si>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</si>
  <si>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</si>
  <si>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</si>
  <si>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</si>
  <si>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</si>
  <si>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</si>
  <si>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</si>
  <si>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</si>
  <si>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</si>
  <si>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</si>
  <si>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</si>
  <si>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</si>
  <si>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</si>
  <si>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</si>
  <si>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</si>
  <si>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</si>
  <si>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</si>
  <si>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</si>
  <si>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</si>
  <si>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</si>
  <si>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</si>
  <si>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</si>
  <si>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</si>
  <si>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</si>
  <si>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</si>
  <si>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</si>
  <si>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</si>
  <si>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</si>
  <si>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</si>
  <si>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</si>
  <si>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</si>
  <si>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</si>
  <si>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</si>
  <si>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</si>
  <si>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</si>
  <si>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</si>
  <si>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</si>
  <si>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</si>
  <si>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</si>
  <si>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</si>
  <si>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</si>
  <si>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</si>
  <si>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</si>
  <si>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</si>
  <si>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</si>
  <si>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</si>
  <si>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</si>
  <si>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</si>
  <si>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</si>
  <si>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</si>
  <si>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</si>
  <si>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</si>
  <si>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</si>
  <si>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</si>
  <si>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</si>
  <si>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</si>
  <si>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</si>
  <si>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</si>
  <si>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</si>
  <si>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</si>
  <si>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</si>
  <si>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</si>
  <si>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</si>
  <si>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</si>
  <si>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</si>
  <si>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</si>
  <si>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</si>
  <si>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</si>
  <si>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</si>
  <si>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</si>
  <si>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</si>
  <si>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</si>
  <si>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</si>
  <si>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</si>
  <si>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</si>
  <si>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</si>
  <si>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</si>
  <si>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</si>
  <si>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</si>
  <si>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</si>
  <si>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</si>
  <si>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</si>
  <si>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</si>
  <si>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</si>
  <si>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</si>
  <si>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</si>
  <si>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</si>
  <si>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</si>
  <si>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</si>
  <si>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</si>
  <si>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</si>
  <si>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</si>
  <si>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</si>
  <si>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</si>
  <si>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</si>
  <si>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</si>
  <si>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</si>
  <si>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</si>
  <si>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</si>
  <si>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</si>
  <si>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</si>
  <si>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</si>
  <si>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</si>
  <si>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</si>
  <si>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</si>
  <si>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</si>
  <si>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</si>
  <si>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</si>
  <si>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</si>
  <si>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</si>
  <si>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</si>
  <si>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</si>
  <si>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</si>
  <si>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</si>
  <si>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</si>
  <si>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</si>
  <si>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</si>
  <si>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</si>
  <si>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</si>
  <si>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</si>
  <si>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</si>
  <si>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</si>
  <si>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</si>
  <si>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</si>
  <si>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</si>
  <si>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</si>
  <si>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</si>
  <si>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</si>
  <si>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</si>
  <si>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</si>
  <si>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</si>
  <si>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</si>
  <si>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</si>
  <si>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</si>
  <si>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</si>
  <si>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</si>
  <si>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</si>
  <si>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</si>
  <si>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</si>
  <si>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</si>
  <si>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</si>
  <si>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</si>
  <si>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</si>
  <si>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</si>
  <si>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</si>
  <si>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</si>
  <si>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</si>
  <si>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</si>
  <si>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</si>
  <si>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</si>
  <si>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</si>
  <si>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</si>
  <si>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</si>
  <si>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</si>
  <si>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</si>
  <si>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</si>
  <si>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</si>
  <si>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</si>
  <si>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</si>
  <si>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</si>
  <si>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</si>
  <si>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</si>
  <si>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</si>
  <si>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</si>
  <si>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</si>
  <si>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</si>
  <si>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</si>
  <si>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</si>
  <si>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</si>
  <si>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</si>
  <si>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</si>
  <si>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</si>
  <si>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</si>
  <si>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</si>
  <si>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</si>
  <si>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</si>
  <si>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</si>
  <si>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</si>
  <si>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</si>
  <si>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</si>
  <si>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</si>
  <si>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</si>
  <si>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</si>
  <si>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</si>
  <si>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</si>
  <si>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</si>
  <si>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</si>
  <si>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</si>
  <si>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</si>
  <si>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</si>
  <si>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</si>
  <si>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</si>
  <si>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</si>
  <si>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</si>
  <si>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</si>
  <si>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</si>
  <si>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</si>
  <si>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</si>
  <si>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</si>
  <si>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</si>
  <si>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</si>
  <si>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</si>
  <si>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</si>
  <si>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</si>
  <si>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</si>
  <si>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</si>
  <si>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</si>
  <si>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</si>
  <si>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</si>
  <si>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</si>
  <si>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</si>
  <si>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</si>
  <si>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</si>
  <si>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</si>
  <si>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</si>
  <si>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</si>
  <si>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</si>
  <si>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</si>
  <si>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</si>
  <si>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</si>
  <si>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</si>
  <si>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</si>
  <si>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</si>
  <si>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</si>
  <si>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</si>
  <si>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</si>
  <si>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</si>
  <si>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</si>
  <si>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</si>
  <si>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</si>
  <si>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</si>
  <si>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</si>
  <si>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</si>
  <si>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</si>
  <si>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</si>
  <si>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</si>
  <si>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</si>
  <si>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</si>
  <si>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</si>
  <si>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</si>
  <si>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</si>
  <si>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</si>
  <si>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</si>
  <si>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</si>
  <si>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</si>
  <si>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</si>
  <si>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</si>
  <si>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</si>
  <si>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</si>
  <si>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</si>
  <si>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</si>
  <si>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</si>
  <si>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</si>
  <si>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</si>
  <si>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</si>
  <si>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</si>
  <si>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</si>
  <si>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</si>
  <si>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</si>
  <si>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</si>
  <si>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</si>
  <si>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</si>
  <si>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</si>
  <si>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</si>
  <si>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</si>
  <si>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</si>
  <si>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</si>
  <si>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</si>
  <si>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</si>
  <si>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</si>
  <si>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</si>
  <si>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</si>
  <si>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</si>
  <si>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</si>
  <si>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</si>
  <si>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</si>
  <si>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</si>
  <si>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</si>
  <si>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</si>
  <si>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</si>
  <si>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</si>
  <si>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</si>
  <si>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</si>
  <si>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</si>
  <si>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</si>
  <si>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</si>
  <si>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</si>
  <si>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</si>
  <si>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</si>
  <si>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</si>
  <si>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</si>
  <si>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</si>
  <si>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</si>
  <si>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</si>
  <si>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</si>
  <si>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</si>
  <si>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</si>
  <si>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</si>
  <si>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</si>
  <si>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</si>
  <si>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</si>
  <si>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</si>
  <si>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</si>
  <si>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</si>
  <si>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</si>
  <si>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</si>
  <si>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</si>
  <si>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</si>
  <si>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</si>
  <si>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</si>
  <si>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</si>
  <si>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</si>
  <si>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</si>
  <si>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</si>
  <si>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</si>
  <si>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</si>
  <si>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</si>
  <si>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</si>
  <si>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</si>
  <si>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</si>
  <si>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</si>
  <si>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</si>
  <si>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</si>
  <si>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</si>
  <si>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</si>
  <si>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</si>
  <si>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</si>
  <si>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</si>
  <si>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</si>
  <si>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</si>
  <si>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</si>
  <si>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</si>
  <si>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</si>
  <si>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</si>
  <si>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</si>
  <si>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</si>
  <si>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</si>
  <si>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</si>
  <si>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</si>
  <si>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</si>
  <si>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</si>
  <si>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</si>
  <si>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</si>
  <si>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</si>
  <si>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</si>
  <si>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</si>
  <si>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</si>
  <si>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</si>
  <si>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</si>
  <si>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</si>
  <si>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</si>
  <si>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</si>
  <si>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</si>
  <si>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</si>
  <si>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</si>
  <si>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</si>
  <si>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</si>
  <si>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</si>
  <si>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</si>
  <si>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</si>
  <si>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</si>
  <si>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</si>
  <si>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</si>
  <si>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</si>
  <si>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</si>
  <si>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</si>
  <si>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</si>
  <si>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</si>
  <si>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</si>
  <si>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</si>
  <si>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</si>
  <si>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</si>
  <si>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</si>
  <si>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</si>
  <si>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</si>
  <si>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</si>
  <si>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</si>
  <si>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</si>
  <si>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</si>
  <si>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</si>
  <si>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</si>
  <si>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</si>
  <si>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</si>
  <si>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</si>
  <si>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</si>
  <si>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</si>
  <si>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</si>
  <si>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</si>
  <si>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</si>
  <si>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</si>
  <si>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</si>
  <si>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</si>
  <si>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</si>
  <si>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</si>
  <si>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</si>
  <si>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</si>
  <si>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</si>
  <si>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</si>
  <si>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</si>
  <si>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</si>
  <si>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</si>
  <si>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</si>
  <si>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</si>
  <si>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</si>
  <si>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</si>
  <si>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</si>
  <si>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</si>
  <si>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</si>
  <si>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</si>
  <si>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</si>
  <si>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</si>
  <si>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</si>
  <si>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</si>
  <si>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</si>
  <si>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</si>
  <si>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</si>
  <si>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</si>
  <si>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</si>
  <si>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</si>
  <si>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</si>
  <si>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</si>
  <si>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</si>
  <si>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</si>
  <si>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</si>
  <si>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</si>
  <si>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</si>
  <si>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</si>
  <si>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</si>
  <si>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</si>
  <si>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</si>
  <si>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</si>
  <si>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</si>
  <si>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</si>
  <si>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</si>
  <si>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</si>
  <si>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</si>
  <si>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</si>
  <si>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</si>
  <si>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</si>
  <si>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</si>
  <si>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</si>
  <si>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</si>
  <si>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</si>
  <si>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</si>
  <si>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</si>
  <si>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</si>
  <si>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</si>
  <si>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</si>
  <si>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</si>
  <si>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</si>
  <si>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</si>
  <si>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</si>
  <si>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</si>
  <si>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</si>
  <si>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</si>
  <si>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</si>
  <si>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</si>
  <si>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</si>
  <si>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</si>
  <si>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</si>
  <si>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</si>
  <si>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</si>
  <si>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</si>
  <si>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</si>
  <si>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</si>
  <si>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</si>
  <si>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</si>
  <si>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</si>
  <si>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</si>
  <si>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</si>
  <si>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</si>
  <si>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</si>
  <si>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</si>
  <si>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</si>
  <si>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</si>
  <si>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</si>
  <si>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</si>
  <si>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</si>
  <si>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</si>
  <si>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</si>
  <si>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</si>
  <si>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</si>
  <si>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</si>
  <si>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</si>
  <si>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</si>
  <si>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</si>
  <si>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</si>
  <si>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</si>
  <si>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</si>
  <si>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</si>
  <si>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</si>
  <si>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</si>
  <si>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</si>
  <si>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</si>
  <si>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</si>
  <si>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</si>
  <si>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</si>
  <si>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</si>
  <si>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</si>
  <si>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</si>
  <si>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</si>
  <si>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</si>
  <si>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</si>
  <si>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</si>
  <si>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</si>
  <si>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</si>
  <si>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</si>
  <si>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</si>
  <si>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</si>
  <si>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</si>
  <si>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</si>
  <si>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</si>
  <si>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</si>
  <si>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</si>
  <si>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</si>
  <si>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</si>
  <si>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</si>
  <si>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</si>
  <si>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</si>
  <si>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</si>
  <si>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</si>
  <si>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</si>
  <si>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</si>
  <si>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</si>
  <si>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</si>
  <si>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</si>
  <si>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</si>
  <si>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</si>
  <si>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</si>
  <si>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</si>
  <si>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</si>
  <si>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</si>
  <si>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</si>
  <si>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</si>
  <si>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</si>
  <si>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</si>
  <si>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</si>
  <si>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</si>
  <si>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</si>
  <si>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</si>
  <si>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</si>
  <si>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</si>
  <si>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</si>
  <si>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</si>
  <si>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</si>
  <si>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</si>
  <si>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</si>
  <si>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</si>
  <si>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</si>
  <si>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</si>
  <si>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</si>
  <si>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</si>
  <si>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</si>
  <si>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</si>
  <si>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</si>
  <si>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</si>
  <si>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</si>
  <si>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</si>
  <si>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</si>
  <si>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</si>
  <si>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</si>
  <si>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</si>
  <si>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</si>
  <si>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</si>
  <si>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</si>
  <si>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</si>
  <si>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</si>
  <si>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</si>
  <si>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</si>
  <si>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</si>
  <si>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</si>
  <si>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</si>
  <si>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</si>
  <si>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</si>
  <si>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</si>
  <si>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</si>
  <si>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</si>
  <si>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</si>
  <si>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</si>
  <si>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</si>
  <si>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</si>
  <si>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</si>
  <si>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</si>
  <si>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</si>
  <si>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</si>
  <si>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</si>
  <si>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</si>
  <si>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</si>
  <si>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</si>
  <si>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</si>
  <si>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</si>
  <si>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</si>
  <si>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</si>
  <si>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</si>
  <si>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</si>
  <si>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</si>
  <si>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</si>
  <si>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</si>
  <si>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</si>
  <si>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</si>
  <si>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</si>
  <si>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</si>
  <si>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</si>
  <si>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</si>
  <si>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</si>
  <si>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</si>
  <si>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</si>
  <si>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</si>
  <si>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</si>
  <si>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</si>
  <si>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</si>
  <si>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</si>
  <si>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</si>
  <si>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</si>
  <si>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</si>
  <si>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</si>
  <si>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</si>
  <si>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</si>
  <si>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</si>
  <si>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</si>
  <si>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</si>
  <si>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</si>
  <si>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</si>
  <si>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</si>
  <si>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</si>
  <si>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</si>
  <si>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</si>
  <si>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</si>
  <si>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</si>
  <si>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</si>
  <si>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</si>
  <si>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</si>
  <si>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</si>
  <si>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</si>
  <si>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</si>
  <si>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</si>
  <si>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</si>
  <si>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</si>
  <si>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</si>
  <si>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</si>
  <si>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</si>
  <si>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</si>
  <si>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</si>
  <si>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</si>
  <si>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</si>
  <si>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</si>
  <si>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</si>
  <si>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</si>
  <si>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</si>
  <si>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</si>
  <si>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</si>
  <si>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</si>
  <si>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</si>
  <si>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</si>
  <si>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</si>
  <si>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</si>
  <si>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</si>
  <si>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</si>
  <si>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</si>
  <si>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</si>
  <si>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</si>
  <si>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</si>
  <si>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</si>
  <si>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</si>
  <si>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</si>
  <si>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</si>
  <si>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</si>
  <si>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</si>
  <si>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</si>
  <si>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</si>
  <si>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</si>
  <si>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</si>
  <si>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</si>
  <si>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</si>
  <si>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</si>
  <si>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</si>
  <si>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</si>
  <si>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</si>
  <si>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</si>
  <si>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</si>
  <si>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</si>
  <si>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</si>
  <si>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</si>
  <si>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</si>
  <si>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</si>
  <si>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</si>
  <si>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</si>
  <si>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</si>
  <si>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</si>
  <si>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</si>
  <si>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</si>
  <si>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</si>
  <si>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</si>
  <si>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</si>
  <si>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</si>
  <si>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</si>
  <si>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</si>
  <si>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</si>
  <si>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</si>
  <si>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</si>
  <si>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</si>
  <si>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</si>
  <si>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</si>
  <si>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</si>
  <si>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</si>
  <si>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</si>
  <si>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</si>
  <si>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</si>
  <si>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</si>
  <si>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</si>
  <si>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</si>
  <si>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</si>
  <si>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</si>
  <si>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</si>
  <si>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</si>
  <si>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</si>
  <si>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</si>
  <si>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</si>
  <si>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</si>
  <si>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</si>
  <si>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</si>
  <si>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</si>
  <si>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</si>
  <si>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</si>
  <si>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</si>
  <si>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</si>
  <si>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</si>
  <si>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</si>
  <si>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</si>
  <si>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</si>
  <si>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</si>
  <si>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</si>
  <si>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</si>
  <si>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</si>
  <si>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</si>
  <si>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</si>
  <si>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</si>
  <si>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</si>
  <si>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</si>
  <si>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</si>
  <si>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</si>
  <si>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</si>
  <si>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</si>
  <si>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</si>
  <si>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</si>
  <si>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</si>
  <si>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</si>
  <si>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</si>
  <si>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</si>
  <si>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</si>
  <si>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</si>
  <si>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</si>
  <si>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</si>
  <si>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</si>
  <si>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</si>
  <si>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</si>
  <si>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</si>
  <si>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</si>
  <si>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</si>
  <si>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</si>
  <si>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</si>
  <si>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</si>
  <si>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</si>
  <si>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</si>
  <si>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</si>
  <si>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</si>
  <si>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</si>
  <si>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</si>
  <si>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</si>
  <si>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</si>
  <si>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</si>
  <si>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</si>
  <si>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</si>
  <si>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</si>
  <si>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</si>
  <si>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</si>
  <si>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</si>
  <si>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</si>
  <si>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</si>
  <si>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</si>
  <si>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</si>
  <si>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</si>
  <si>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</si>
  <si>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</si>
  <si>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</si>
  <si>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</si>
  <si>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</si>
  <si>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</si>
  <si>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</si>
  <si>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</si>
  <si>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</si>
  <si>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</si>
  <si>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</si>
  <si>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</si>
  <si>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</si>
  <si>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</si>
  <si>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</si>
  <si>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</si>
  <si>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</si>
  <si>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</si>
  <si>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</si>
  <si>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</si>
  <si>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</si>
  <si>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</si>
  <si>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</si>
  <si>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</si>
  <si>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</si>
  <si>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</si>
  <si>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</si>
  <si>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</si>
  <si>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</si>
  <si>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</si>
  <si>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</si>
  <si>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</si>
  <si>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</si>
  <si>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</si>
  <si>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</si>
  <si>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</si>
  <si>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</si>
  <si>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</si>
  <si>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</si>
  <si>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</si>
  <si>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</si>
  <si>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</si>
  <si>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</si>
  <si>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</si>
  <si>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</si>
  <si>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</si>
  <si>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</si>
  <si>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</si>
  <si>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</si>
  <si>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</si>
  <si>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</si>
  <si>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</si>
  <si>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</si>
  <si>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</si>
  <si>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</si>
  <si>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</si>
  <si>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</si>
  <si>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</si>
  <si>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</si>
  <si>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</si>
  <si>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</si>
  <si>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</si>
  <si>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</si>
  <si>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</si>
  <si>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</si>
  <si>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</si>
  <si>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</si>
  <si>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</si>
  <si>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</si>
  <si>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</si>
  <si>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</si>
  <si>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</si>
  <si>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</si>
  <si>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</si>
  <si>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</si>
  <si>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</si>
  <si>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</si>
  <si>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</si>
  <si>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</si>
  <si>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</si>
  <si>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</si>
  <si>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</si>
  <si>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</si>
  <si>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</si>
  <si>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</si>
  <si>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</si>
  <si>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</si>
  <si>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</si>
  <si>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</si>
  <si>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</si>
  <si>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</si>
  <si>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</si>
  <si>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</si>
  <si>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</si>
  <si>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</si>
  <si>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</si>
  <si>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</si>
  <si>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</si>
  <si>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</si>
  <si>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</si>
  <si>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</si>
  <si>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</si>
  <si>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</si>
  <si>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</si>
  <si>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</si>
  <si>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</si>
  <si>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</si>
  <si>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</si>
  <si>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</si>
  <si>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</si>
  <si>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</si>
  <si>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</si>
  <si>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</si>
  <si>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</si>
  <si>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</si>
  <si>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</si>
  <si>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</si>
  <si>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</si>
  <si>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</si>
  <si>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</si>
  <si>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</si>
  <si>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</si>
  <si>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</si>
  <si>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</si>
  <si>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</si>
  <si>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</si>
  <si>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</si>
  <si>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</si>
  <si>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</si>
  <si>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</si>
  <si>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</si>
  <si>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</si>
  <si>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</si>
  <si>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</si>
  <si>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</si>
  <si>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</si>
  <si>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</si>
  <si>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</si>
  <si>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</si>
  <si>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</si>
  <si>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</si>
  <si>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</si>
  <si>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</si>
  <si>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</si>
  <si>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</si>
  <si>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</si>
  <si>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</si>
  <si>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</si>
  <si>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</si>
  <si>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</si>
  <si>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</si>
  <si>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</si>
  <si>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</si>
  <si>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</si>
  <si>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</si>
  <si>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</si>
  <si>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</si>
  <si>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</si>
  <si>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</si>
  <si>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</si>
  <si>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</si>
  <si>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</si>
  <si>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</si>
  <si>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</si>
  <si>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</si>
  <si>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</si>
  <si>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</si>
  <si>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</si>
  <si>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</si>
  <si>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</si>
  <si>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</si>
  <si>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</si>
  <si>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</si>
  <si>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</si>
  <si>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</si>
  <si>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</si>
  <si>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</si>
  <si>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</si>
  <si>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</si>
  <si>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</si>
  <si>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</si>
  <si>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</si>
  <si>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</si>
  <si>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</si>
  <si>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</si>
  <si>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</si>
  <si>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</si>
  <si>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</si>
  <si>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</si>
  <si>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</si>
  <si>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</si>
  <si>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</si>
  <si>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</si>
  <si>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</si>
  <si>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</si>
  <si>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</si>
  <si>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</si>
  <si>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</si>
  <si>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</si>
  <si>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</si>
  <si>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</si>
  <si>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</si>
  <si>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</si>
  <si>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</si>
  <si>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</si>
  <si>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</si>
  <si>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</si>
  <si>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</si>
  <si>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</si>
  <si>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</si>
  <si>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</si>
  <si>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</si>
  <si>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</si>
  <si>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</si>
  <si>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</si>
  <si>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</si>
  <si>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</si>
  <si>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</si>
  <si>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</si>
  <si>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</si>
  <si>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</si>
  <si>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</si>
  <si>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</si>
  <si>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</si>
  <si>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</si>
  <si>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</si>
  <si>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</si>
  <si>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</si>
  <si>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</si>
  <si>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</si>
  <si>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</si>
  <si>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</si>
  <si>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</si>
  <si>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</si>
  <si>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</si>
  <si>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</si>
  <si>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</si>
  <si>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</si>
  <si>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</si>
  <si>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</si>
  <si>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</si>
  <si>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</si>
  <si>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</si>
  <si>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</si>
  <si>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</si>
  <si>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</si>
  <si>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</si>
  <si>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</si>
  <si>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</si>
  <si>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</si>
  <si>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</si>
  <si>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</si>
  <si>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</si>
  <si>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</si>
  <si>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</si>
  <si>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</si>
  <si>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</si>
  <si>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</si>
  <si>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</si>
  <si>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</si>
  <si>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</si>
  <si>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</si>
  <si>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</si>
  <si>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</si>
  <si>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</si>
  <si>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</si>
  <si>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</si>
  <si>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</si>
  <si>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</si>
  <si>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</si>
  <si>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</si>
  <si>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</si>
  <si>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</si>
  <si>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</si>
  <si>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</si>
  <si>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</si>
  <si>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</si>
  <si>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</si>
  <si>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</si>
  <si>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</si>
  <si>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</si>
  <si>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</si>
  <si>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</si>
  <si>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</si>
  <si>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</si>
  <si>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</si>
  <si>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</si>
  <si>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</si>
  <si>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</si>
  <si>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</si>
  <si>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</si>
  <si>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</si>
  <si>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</si>
  <si>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</si>
  <si>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</si>
  <si>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</si>
  <si>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</si>
  <si>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</si>
  <si>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</si>
  <si>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</si>
  <si>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</si>
  <si>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</si>
  <si>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</si>
  <si>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</si>
  <si>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</si>
  <si>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</si>
  <si>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</si>
  <si>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</si>
  <si>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</si>
  <si>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</si>
  <si>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</si>
  <si>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</si>
  <si>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</si>
  <si>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</si>
  <si>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</si>
  <si>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</si>
  <si>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</si>
  <si>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</si>
  <si>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</si>
  <si>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</si>
  <si>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</si>
  <si>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</si>
  <si>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</si>
  <si>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</si>
  <si>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</si>
  <si>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</si>
  <si>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</si>
  <si>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</si>
  <si>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</si>
  <si>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</si>
  <si>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</si>
  <si>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</si>
  <si>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</si>
  <si>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</si>
  <si>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</si>
  <si>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</si>
  <si>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</si>
  <si>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</si>
  <si>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</si>
  <si>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</si>
  <si>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</si>
  <si>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</si>
  <si>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</si>
  <si>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</si>
  <si>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</si>
  <si>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</si>
  <si>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</si>
  <si>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</si>
  <si>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</si>
  <si>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</si>
  <si>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</si>
  <si>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</si>
  <si>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</si>
  <si>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</si>
  <si>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</si>
  <si>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</si>
  <si>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</si>
  <si>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</si>
  <si>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</si>
  <si>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</si>
  <si>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</si>
  <si>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</si>
  <si>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</si>
  <si>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</si>
  <si>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</si>
  <si>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</si>
  <si>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</si>
  <si>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</si>
  <si>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</si>
  <si>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</si>
  <si>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</si>
  <si>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</si>
  <si>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</si>
  <si>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</si>
  <si>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</si>
  <si>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</si>
  <si>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</si>
  <si>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</si>
  <si>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</si>
  <si>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</si>
  <si>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</si>
  <si>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</si>
  <si>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</si>
  <si>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</si>
  <si>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</si>
  <si>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</si>
  <si>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</si>
  <si>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</si>
  <si>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</si>
  <si>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</si>
  <si>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</si>
  <si>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</si>
  <si>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</si>
  <si>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</si>
  <si>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</si>
  <si>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</si>
  <si>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</si>
  <si>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</si>
  <si>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</si>
  <si>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</si>
  <si>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</si>
  <si>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</si>
  <si>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</si>
  <si>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</si>
  <si>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</si>
  <si>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</si>
  <si>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</si>
  <si>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</si>
  <si>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</si>
  <si>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</si>
  <si>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</si>
  <si>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</si>
  <si>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</si>
  <si>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</si>
  <si>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</si>
  <si>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</si>
  <si>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</si>
  <si>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</si>
  <si>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</si>
  <si>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</si>
  <si>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</si>
  <si>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</si>
  <si>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</si>
  <si>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</si>
  <si>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</si>
  <si>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</si>
  <si>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</si>
  <si>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</si>
  <si>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</si>
  <si>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</si>
  <si>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</si>
  <si>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</si>
  <si>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</si>
  <si>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</si>
  <si>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</si>
  <si>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</si>
  <si>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</si>
  <si>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</si>
  <si>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</si>
  <si>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</si>
  <si>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</si>
  <si>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</si>
  <si>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</si>
  <si>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</si>
  <si>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</si>
  <si>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</si>
  <si>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</si>
  <si>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</si>
  <si>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</si>
  <si>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</si>
  <si>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</si>
  <si>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</si>
  <si>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</si>
  <si>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</si>
  <si>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</si>
  <si>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</si>
  <si>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</si>
  <si>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</si>
  <si>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</si>
  <si>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</si>
  <si>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</si>
  <si>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</si>
  <si>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</si>
  <si>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</si>
  <si>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</si>
  <si>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</si>
  <si>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</si>
  <si>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</si>
  <si>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</si>
  <si>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</si>
  <si>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</si>
  <si>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</si>
  <si>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</si>
  <si>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</si>
  <si>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</si>
  <si>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</si>
  <si>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</si>
  <si>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</si>
  <si>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</si>
  <si>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</si>
  <si>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</si>
  <si>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</si>
  <si>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</si>
  <si>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</si>
  <si>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</si>
  <si>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</si>
  <si>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</si>
  <si>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</si>
  <si>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</si>
  <si>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</si>
  <si>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</si>
  <si>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</si>
  <si>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</si>
  <si>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</si>
  <si>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</si>
  <si>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</si>
  <si>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</si>
  <si>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</si>
  <si>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</si>
  <si>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</si>
  <si>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</si>
  <si>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</si>
  <si>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</si>
  <si>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</si>
  <si>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</si>
  <si>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</si>
  <si>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</si>
  <si>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</si>
  <si>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</si>
  <si>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</si>
  <si>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</si>
  <si>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</si>
  <si>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</si>
  <si>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</si>
  <si>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</si>
  <si>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</si>
  <si>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</si>
  <si>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</si>
  <si>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</si>
  <si>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</si>
  <si>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</si>
  <si>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</si>
  <si>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</si>
  <si>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</si>
  <si>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</si>
  <si>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</si>
  <si>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</si>
  <si>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</si>
  <si>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</si>
  <si>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</si>
  <si>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</si>
  <si>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</si>
  <si>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</si>
  <si>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</si>
  <si>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</si>
  <si>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</si>
  <si>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</si>
  <si>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</si>
  <si>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</si>
  <si>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</si>
  <si>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</si>
  <si>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</si>
  <si>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</si>
  <si>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</si>
  <si>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</si>
  <si>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</si>
  <si>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</si>
  <si>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</si>
  <si>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</si>
  <si>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</si>
  <si>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</si>
  <si>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</si>
  <si>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</si>
  <si>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</si>
  <si>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</si>
  <si>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</si>
  <si>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</si>
  <si>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</si>
  <si>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</si>
  <si>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</si>
  <si>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</si>
  <si>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</si>
  <si>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</si>
  <si>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</si>
  <si>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</si>
  <si>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</si>
  <si>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</si>
  <si>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</si>
  <si>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</si>
  <si>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</si>
  <si>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</si>
  <si>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</si>
  <si>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</si>
  <si>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</si>
  <si>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</si>
  <si>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</si>
  <si>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</si>
  <si>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</si>
  <si>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</si>
  <si>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</si>
  <si>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</si>
  <si>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</si>
  <si>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</si>
  <si>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</si>
  <si>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</si>
  <si>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</si>
  <si>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</si>
  <si>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</si>
  <si>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</si>
  <si>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</si>
  <si>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</si>
  <si>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</si>
  <si>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</si>
  <si>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</si>
  <si>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</si>
  <si>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</si>
  <si>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</si>
  <si>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</si>
  <si>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</si>
  <si>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</si>
  <si>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</si>
  <si>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</si>
  <si>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</si>
  <si>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</si>
  <si>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</si>
  <si>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</si>
  <si>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</si>
  <si>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</si>
  <si>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</si>
  <si>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</si>
  <si>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</si>
  <si>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</si>
  <si>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</si>
  <si>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</si>
  <si>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</si>
  <si>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</si>
  <si>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</si>
  <si>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</si>
  <si>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</si>
  <si>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</si>
  <si>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</si>
  <si>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</si>
  <si>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</si>
  <si>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</si>
  <si>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</si>
  <si>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</si>
  <si>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</si>
  <si>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</si>
  <si>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</si>
  <si>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</si>
  <si>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</si>
  <si>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</si>
  <si>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</si>
  <si>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</si>
  <si>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</si>
  <si>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</si>
  <si>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</si>
  <si>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</si>
  <si>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</si>
  <si>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</si>
  <si>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</si>
  <si>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</si>
  <si>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</si>
  <si>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</si>
  <si>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</si>
  <si>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</si>
  <si>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</si>
  <si>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</si>
  <si>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</si>
  <si>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</si>
  <si>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</si>
  <si>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</si>
  <si>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</si>
  <si>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</si>
  <si>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</si>
  <si>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</si>
  <si>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</si>
  <si>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</si>
  <si>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</si>
  <si>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</si>
  <si>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</si>
  <si>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</si>
  <si>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</si>
  <si>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</si>
  <si>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</si>
  <si>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</si>
  <si>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</si>
  <si>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</si>
  <si>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</si>
  <si>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</si>
  <si>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</si>
  <si>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</si>
  <si>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</si>
  <si>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</si>
  <si>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</si>
  <si>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</si>
  <si>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</si>
  <si>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</si>
  <si>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</si>
  <si>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</si>
  <si>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</si>
  <si>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</si>
  <si>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</si>
  <si>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</si>
  <si>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</si>
  <si>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</si>
  <si>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</si>
  <si>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</si>
  <si>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</si>
  <si>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</si>
  <si>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</si>
  <si>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</si>
  <si>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</si>
  <si>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</si>
  <si>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</si>
  <si>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</si>
  <si>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</si>
  <si>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</si>
  <si>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</si>
  <si>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</si>
  <si>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</si>
  <si>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</si>
  <si>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</si>
  <si>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</si>
  <si>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</si>
  <si>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</si>
  <si>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</si>
  <si>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</si>
  <si>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</si>
  <si>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</si>
  <si>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</si>
  <si>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</si>
  <si>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</si>
  <si>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</si>
  <si>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</si>
  <si>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</si>
  <si>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</si>
  <si>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</si>
  <si>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</si>
  <si>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</si>
  <si>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</si>
  <si>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</si>
  <si>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</si>
  <si>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</si>
  <si>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</si>
  <si>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</si>
  <si>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</si>
  <si>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</si>
  <si>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</si>
  <si>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</si>
  <si>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</si>
  <si>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</si>
  <si>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</si>
  <si>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</si>
  <si>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</si>
  <si>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</si>
  <si>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</si>
  <si>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</si>
  <si>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</si>
  <si>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</si>
  <si>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</si>
  <si>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</si>
  <si>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</si>
  <si>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</si>
  <si>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</si>
  <si>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</si>
  <si>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</si>
  <si>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</si>
  <si>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</si>
  <si>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</si>
  <si>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</si>
  <si>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</si>
  <si>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</si>
  <si>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</si>
  <si>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</si>
  <si>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</si>
  <si>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</si>
  <si>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</si>
  <si>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</si>
  <si>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</si>
  <si>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</si>
  <si>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</si>
  <si>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</si>
  <si>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</si>
  <si>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</si>
  <si>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</si>
  <si>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</si>
  <si>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</si>
  <si>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</si>
  <si>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</si>
  <si>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</si>
  <si>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</si>
  <si>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</si>
  <si>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</si>
  <si>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</si>
  <si>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</si>
  <si>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</si>
  <si>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</si>
  <si>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</si>
  <si>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</si>
  <si>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</si>
  <si>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</si>
  <si>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</si>
  <si>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</si>
  <si>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</si>
  <si>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</si>
  <si>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</si>
  <si>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</si>
  <si>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</si>
  <si>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</si>
  <si>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</si>
  <si>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</si>
  <si>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</si>
  <si>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</si>
  <si>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</si>
  <si>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</si>
  <si>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</si>
  <si>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</si>
  <si>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</si>
  <si>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</si>
  <si>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</si>
  <si>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</si>
  <si>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</si>
  <si>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</si>
  <si>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</si>
  <si>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</si>
  <si>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</si>
  <si>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</si>
  <si>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</si>
  <si>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</si>
  <si>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</si>
  <si>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</si>
  <si>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</si>
  <si>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</si>
  <si>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</si>
  <si>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</si>
  <si>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</si>
  <si>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</si>
  <si>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</si>
  <si>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</si>
  <si>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</si>
  <si>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</si>
  <si>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</si>
  <si>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</si>
  <si>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</si>
  <si>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</si>
  <si>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</si>
  <si>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</si>
  <si>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</si>
  <si>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</si>
  <si>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</si>
  <si>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</si>
  <si>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</si>
  <si>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</si>
  <si>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</si>
  <si>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</si>
  <si>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</si>
  <si>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</si>
  <si>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</si>
  <si>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</si>
  <si>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</si>
  <si>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</si>
  <si>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</si>
  <si>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</si>
  <si>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</si>
  <si>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</si>
  <si>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</si>
  <si>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</si>
  <si>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</si>
  <si>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</si>
  <si>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</si>
  <si>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</si>
  <si>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</si>
  <si>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</si>
  <si>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</si>
  <si>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</si>
  <si>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</si>
  <si>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</si>
  <si>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</si>
  <si>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</si>
  <si>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</si>
  <si>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</si>
  <si>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</si>
  <si>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</si>
  <si>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</si>
  <si>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</si>
  <si>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</si>
  <si>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</si>
  <si>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</si>
  <si>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</si>
  <si>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</si>
  <si>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</si>
  <si>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</si>
  <si>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</si>
  <si>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</si>
  <si>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</si>
  <si>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</si>
  <si>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</si>
  <si>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</si>
  <si>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</si>
  <si>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</si>
  <si>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</si>
  <si>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</si>
  <si>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</si>
  <si>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</si>
  <si>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</si>
  <si>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</si>
  <si>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</si>
  <si>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</si>
  <si>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</si>
  <si>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</si>
  <si>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</si>
  <si>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</si>
  <si>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</si>
  <si>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</si>
  <si>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</si>
  <si>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</si>
  <si>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</si>
  <si>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</si>
  <si>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</si>
  <si>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</si>
  <si>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</si>
  <si>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</si>
  <si>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</si>
  <si>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</si>
  <si>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</si>
  <si>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</si>
  <si>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</si>
  <si>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</si>
  <si>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</si>
  <si>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</si>
  <si>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</si>
  <si>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</si>
  <si>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</si>
  <si>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</si>
  <si>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</si>
  <si>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</si>
  <si>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</si>
  <si>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</si>
  <si>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</si>
  <si>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</si>
  <si>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</si>
  <si>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</si>
  <si>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</si>
  <si>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</si>
  <si>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</si>
  <si>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</si>
  <si>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</si>
  <si>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</si>
  <si>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</si>
  <si>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</si>
  <si>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</si>
  <si>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</si>
  <si>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</si>
  <si>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</si>
  <si>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</si>
  <si>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</si>
  <si>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</si>
  <si>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</si>
  <si>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</si>
  <si>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</si>
  <si>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</si>
  <si>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</si>
  <si>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</si>
  <si>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</si>
  <si>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</si>
  <si>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</si>
  <si>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</si>
  <si>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</si>
  <si>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</si>
  <si>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</si>
  <si>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</si>
  <si>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</si>
  <si>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</si>
  <si>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</si>
  <si>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</si>
  <si>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</si>
  <si>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</si>
  <si>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</si>
  <si>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</si>
  <si>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</si>
  <si>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</si>
  <si>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</si>
  <si>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</si>
  <si>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</si>
  <si>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</si>
  <si>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</si>
  <si>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</si>
  <si>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</si>
  <si>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</si>
  <si>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</si>
  <si>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</si>
  <si>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</si>
  <si>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</si>
  <si>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</si>
  <si>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</si>
  <si>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</si>
  <si>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</si>
  <si>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</si>
  <si>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</si>
  <si>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</si>
  <si>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</si>
  <si>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</si>
  <si>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</si>
  <si>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</si>
  <si>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</si>
  <si>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</si>
  <si>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</si>
  <si>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</si>
  <si>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</si>
  <si>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</si>
  <si>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</si>
  <si>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</si>
  <si>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</si>
  <si>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</si>
  <si>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</si>
  <si>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</si>
  <si>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</si>
  <si>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</si>
  <si>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</si>
  <si>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</si>
  <si>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</si>
  <si>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</si>
  <si>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</si>
  <si>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</si>
  <si>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</si>
  <si>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</si>
  <si>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</si>
  <si>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</si>
  <si>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</si>
  <si>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</si>
  <si>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</si>
  <si>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</si>
  <si>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</si>
  <si>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</si>
  <si>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</si>
  <si>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</si>
  <si>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</si>
  <si>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</si>
  <si>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</si>
  <si>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</si>
  <si>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</si>
  <si>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</si>
  <si>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</si>
  <si>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</si>
  <si>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</si>
  <si>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</si>
  <si>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</si>
  <si>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</si>
  <si>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</si>
  <si>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</si>
  <si>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</si>
  <si>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</si>
  <si>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</si>
  <si>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</si>
  <si>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</si>
  <si>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</si>
  <si>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</si>
  <si>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</si>
  <si>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</si>
  <si>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</si>
  <si>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</si>
  <si>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</si>
  <si>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</si>
  <si>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</si>
  <si>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</si>
  <si>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</si>
  <si>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</si>
  <si>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</si>
  <si>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</si>
  <si>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</si>
  <si>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</si>
  <si>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</si>
  <si>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</si>
  <si>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</si>
  <si>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</si>
  <si>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</si>
  <si>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</si>
  <si>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</si>
  <si>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</si>
  <si>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</si>
  <si>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</si>
  <si>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</si>
  <si>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</si>
  <si>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</si>
  <si>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</si>
  <si>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</si>
  <si>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</si>
  <si>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</si>
  <si>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</si>
  <si>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</si>
  <si>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</si>
  <si>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</si>
  <si>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</si>
  <si>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</si>
  <si>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</si>
  <si>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</si>
  <si>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</si>
  <si>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</si>
  <si>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</si>
  <si>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</si>
  <si>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</si>
  <si>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</si>
  <si>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</si>
  <si>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</si>
  <si>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</si>
  <si>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</si>
  <si>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</si>
  <si>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</si>
  <si>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</si>
  <si>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</si>
  <si>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</si>
  <si>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</si>
  <si>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</si>
  <si>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</si>
  <si>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</si>
  <si>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</si>
  <si>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</si>
  <si>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</si>
  <si>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</si>
  <si>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</si>
  <si>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</si>
  <si>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</si>
  <si>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</si>
  <si>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</si>
  <si>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</si>
  <si>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</si>
  <si>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</si>
  <si>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</si>
  <si>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</si>
  <si>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</si>
  <si>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</si>
  <si>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</si>
  <si>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</si>
  <si>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</si>
  <si>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</si>
  <si>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</si>
  <si>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</si>
  <si>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</si>
  <si>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</si>
  <si>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</si>
  <si>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</si>
  <si>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</si>
  <si>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</si>
  <si>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</si>
  <si>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</si>
  <si>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</si>
  <si>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</si>
  <si>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</si>
  <si>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</si>
  <si>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</si>
  <si>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</si>
  <si>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</si>
  <si>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</si>
  <si>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</si>
  <si>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</si>
  <si>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</si>
  <si>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</si>
  <si>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</si>
  <si>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</si>
  <si>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</si>
  <si>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</si>
  <si>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</si>
  <si>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</si>
  <si>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</si>
  <si>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</si>
  <si>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</si>
  <si>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</si>
  <si>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</si>
  <si>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</si>
  <si>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</si>
  <si>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</si>
  <si>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</si>
  <si>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</si>
  <si>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</si>
  <si>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</si>
  <si>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</si>
  <si>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</si>
  <si>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</si>
  <si>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</si>
  <si>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</si>
  <si>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</si>
  <si>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</si>
  <si>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</si>
  <si>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</si>
  <si>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</si>
  <si>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</si>
  <si>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</si>
  <si>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</si>
  <si>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</si>
  <si>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</si>
  <si>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</si>
  <si>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</si>
  <si>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</si>
  <si>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</si>
  <si>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</si>
  <si>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</si>
  <si>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</si>
  <si>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</si>
  <si>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</si>
  <si>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</si>
  <si>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</si>
  <si>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</si>
  <si>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</si>
  <si>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</si>
  <si>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</si>
  <si>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</si>
  <si>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</si>
  <si>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</si>
  <si>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</si>
  <si>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</si>
  <si>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</si>
  <si>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</si>
  <si>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</si>
  <si>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</si>
  <si>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</si>
  <si>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</si>
  <si>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</si>
  <si>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</si>
  <si>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</si>
  <si>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</si>
  <si>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</si>
  <si>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</si>
  <si>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</si>
  <si>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</si>
  <si>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</si>
  <si>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</si>
  <si>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</si>
  <si>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</si>
  <si>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</si>
  <si>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</si>
  <si>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</si>
  <si>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</si>
  <si>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</si>
  <si>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</si>
  <si>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</si>
  <si>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</si>
  <si>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</si>
  <si>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</si>
  <si>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</si>
  <si>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</si>
  <si>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</si>
  <si>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</si>
  <si>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</si>
  <si>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</si>
  <si>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</si>
  <si>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</si>
  <si>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</si>
  <si>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</si>
  <si>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</si>
  <si>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</si>
  <si>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</si>
  <si>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</si>
  <si>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</si>
  <si>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</si>
  <si>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</si>
  <si>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</si>
  <si>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</si>
  <si>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</si>
  <si>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</si>
  <si>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</si>
  <si>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</si>
  <si>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</si>
  <si>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</si>
  <si>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</si>
  <si>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</si>
  <si>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</si>
  <si>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</si>
  <si>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</si>
  <si>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</si>
  <si>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</si>
  <si>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</si>
  <si>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</si>
  <si>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</si>
  <si>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</si>
  <si>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</si>
  <si>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</si>
  <si>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</si>
  <si>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</si>
  <si>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</si>
  <si>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</si>
  <si>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</si>
  <si>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</si>
  <si>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</si>
  <si>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</si>
  <si>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</si>
  <si>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</si>
  <si>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</si>
  <si>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</si>
  <si>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</si>
  <si>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</si>
  <si>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</si>
  <si>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</si>
  <si>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</si>
  <si>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</si>
  <si>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</si>
  <si>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</si>
  <si>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</si>
  <si>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</si>
  <si>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</si>
  <si>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</si>
  <si>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</si>
  <si>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</si>
  <si>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</si>
  <si>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</si>
  <si>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</si>
  <si>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</si>
  <si>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</si>
  <si>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</si>
  <si>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</si>
  <si>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</si>
  <si>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</si>
  <si>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</si>
  <si>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</si>
  <si>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</si>
  <si>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</si>
  <si>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</si>
  <si>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</si>
  <si>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</si>
  <si>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</si>
  <si>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</si>
  <si>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</si>
  <si>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</si>
  <si>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</si>
  <si>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</si>
  <si>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</si>
  <si>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</si>
  <si>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</si>
  <si>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</si>
  <si>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</si>
  <si>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</si>
  <si>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</si>
  <si>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</si>
  <si>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</si>
  <si>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</si>
  <si>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</si>
  <si>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</si>
  <si>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</si>
  <si>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</si>
  <si>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</si>
  <si>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</si>
  <si>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</si>
  <si>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</si>
  <si>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</si>
  <si>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</si>
  <si>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</si>
  <si>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</si>
  <si>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</si>
  <si>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</si>
  <si>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</si>
  <si>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</si>
  <si>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</si>
  <si>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</si>
  <si>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</si>
  <si>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</si>
  <si>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</si>
  <si>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</si>
  <si>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</si>
  <si>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</si>
  <si>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</si>
  <si>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</si>
  <si>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</si>
  <si>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</si>
  <si>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</si>
  <si>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</si>
  <si>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</si>
  <si>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</si>
  <si>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</si>
  <si>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</si>
  <si>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</si>
  <si>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</si>
  <si>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</si>
  <si>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</si>
  <si>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</si>
  <si>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</si>
  <si>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</si>
  <si>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</si>
  <si>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</si>
  <si>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</si>
  <si>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</si>
  <si>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</si>
  <si>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</si>
  <si>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</si>
  <si>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</si>
  <si>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</si>
  <si>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</si>
  <si>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</si>
  <si>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</si>
  <si>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</si>
  <si>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</si>
  <si>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</si>
  <si>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</si>
  <si>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</si>
  <si>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</si>
  <si>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</si>
  <si>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</si>
  <si>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</si>
  <si>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</si>
  <si>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</si>
  <si>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</si>
  <si>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</si>
  <si>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</si>
  <si>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</si>
  <si>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</si>
  <si>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</si>
  <si>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</si>
  <si>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</si>
  <si>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</si>
  <si>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</si>
  <si>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</si>
  <si>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</si>
  <si>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</si>
  <si>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</si>
  <si>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</si>
  <si>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</si>
  <si>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</si>
  <si>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</si>
  <si>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</si>
  <si>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</si>
  <si>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</si>
  <si>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</si>
  <si>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</si>
  <si>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</si>
  <si>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</si>
  <si>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</si>
  <si>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</si>
  <si>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</si>
  <si>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</si>
  <si>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</si>
  <si>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</si>
  <si>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</si>
  <si>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</si>
  <si>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</si>
  <si>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</si>
  <si>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</si>
  <si>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</si>
  <si>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</si>
  <si>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</si>
  <si>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</si>
  <si>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</si>
  <si>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</si>
  <si>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</si>
  <si>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</si>
  <si>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</si>
  <si>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</si>
  <si>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</si>
  <si>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</si>
  <si>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</si>
  <si>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</si>
  <si>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</si>
  <si>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</si>
  <si>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</si>
  <si>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</si>
  <si>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</si>
  <si>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</si>
  <si>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</si>
  <si>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</si>
  <si>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</si>
  <si>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</si>
  <si>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</si>
  <si>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</si>
  <si>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</si>
  <si>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</si>
  <si>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</si>
  <si>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</si>
  <si>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</si>
  <si>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</si>
  <si>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</si>
  <si>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</si>
  <si>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</si>
  <si>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</si>
  <si>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</si>
  <si>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</si>
  <si>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</si>
  <si>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</si>
  <si>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</si>
  <si>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</si>
  <si>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</si>
  <si>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</si>
  <si>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</si>
  <si>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</si>
  <si>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</si>
  <si>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</si>
  <si>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</si>
  <si>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</si>
  <si>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</si>
  <si>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</si>
  <si>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</si>
  <si>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</si>
  <si>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</si>
  <si>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</si>
  <si>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</si>
  <si>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</si>
  <si>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</si>
  <si>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</si>
  <si>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</si>
  <si>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</si>
  <si>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</si>
  <si>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</si>
  <si>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</si>
  <si>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</si>
  <si>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</si>
  <si>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</si>
  <si>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</si>
  <si>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</si>
  <si>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</si>
  <si>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</si>
  <si>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</si>
  <si>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</si>
  <si>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</si>
  <si>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</si>
  <si>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</si>
  <si>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</si>
  <si>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</si>
  <si>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</si>
  <si>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</si>
  <si>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</si>
  <si>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</si>
  <si>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</si>
  <si>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</si>
  <si>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</si>
  <si>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</si>
  <si>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</si>
  <si>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</si>
  <si>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</si>
  <si>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</si>
  <si>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</si>
  <si>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</si>
  <si>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</si>
  <si>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</si>
  <si>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</si>
  <si>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</si>
  <si>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</si>
  <si>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</si>
  <si>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</si>
  <si>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</si>
  <si>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</si>
  <si>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</si>
  <si>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</si>
  <si>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</si>
  <si>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</si>
  <si>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</si>
  <si>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</si>
  <si>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</si>
  <si>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</si>
  <si>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</si>
  <si>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</si>
  <si>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</si>
  <si>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</si>
  <si>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</si>
  <si>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</si>
  <si>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</si>
  <si>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</si>
  <si>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</si>
  <si>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</si>
  <si>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</si>
  <si>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</si>
  <si>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</si>
  <si>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</si>
  <si>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</si>
  <si>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</si>
  <si>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</si>
  <si>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</si>
  <si>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</si>
  <si>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</si>
  <si>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</si>
  <si>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</si>
  <si>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</si>
  <si>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</si>
  <si>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</si>
  <si>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</si>
  <si>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</si>
  <si>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</si>
  <si>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</si>
  <si>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</si>
  <si>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</si>
  <si>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</si>
  <si>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</si>
  <si>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</si>
  <si>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</si>
  <si>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</si>
  <si>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</si>
  <si>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</si>
  <si>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</si>
  <si>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</si>
  <si>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</si>
  <si>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</si>
  <si>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</si>
  <si>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</si>
  <si>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</si>
  <si>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</si>
  <si>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</si>
  <si>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</si>
  <si>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</si>
  <si>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</si>
  <si>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</si>
  <si>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</si>
  <si>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</si>
  <si>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</si>
  <si>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</si>
  <si>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</si>
  <si>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</si>
  <si>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</si>
  <si>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</si>
  <si>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</si>
  <si>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</si>
  <si>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</si>
  <si>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</si>
  <si>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</si>
  <si>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</si>
  <si>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</si>
  <si>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</si>
  <si>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</si>
  <si>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</si>
  <si>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</si>
  <si>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</si>
  <si>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</si>
  <si>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</si>
  <si>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</si>
  <si>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</si>
  <si>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</si>
  <si>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</si>
  <si>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</si>
  <si>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</si>
  <si>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</si>
  <si>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</si>
  <si>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</si>
  <si>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</si>
  <si>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</si>
  <si>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</si>
  <si>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</si>
  <si>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</si>
  <si>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</si>
  <si>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</si>
  <si>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</si>
  <si>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</si>
  <si>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</si>
  <si>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</si>
  <si>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</si>
  <si>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</si>
  <si>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</si>
  <si>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</si>
  <si>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</si>
  <si>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</si>
  <si>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</si>
  <si>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</si>
  <si>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</si>
  <si>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</si>
  <si>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</si>
  <si>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</si>
  <si>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</si>
  <si>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</si>
  <si>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</si>
  <si>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</si>
  <si>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</si>
  <si>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</si>
  <si>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</si>
  <si>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</si>
  <si>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</si>
  <si>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</si>
  <si>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</si>
  <si>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</si>
  <si>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</si>
  <si>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</si>
  <si>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</si>
  <si>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</si>
  <si>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</si>
  <si>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</si>
  <si>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</si>
  <si>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</si>
  <si>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</si>
  <si>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</si>
  <si>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</si>
  <si>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</si>
  <si>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</si>
  <si>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</si>
  <si>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</si>
  <si>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</si>
  <si>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</si>
  <si>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</si>
  <si>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</si>
  <si>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</si>
  <si>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</si>
  <si>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</si>
  <si>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</si>
  <si>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</si>
  <si>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</si>
  <si>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</si>
  <si>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</si>
  <si>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</si>
  <si>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</si>
  <si>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</si>
  <si>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</si>
  <si>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</si>
  <si>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</si>
  <si>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</si>
  <si>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</si>
  <si>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</si>
  <si>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</si>
  <si>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</si>
  <si>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</si>
  <si>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</si>
  <si>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</si>
  <si>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</si>
  <si>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</si>
  <si>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</si>
  <si>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</si>
  <si>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</si>
  <si>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</si>
  <si>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</si>
  <si>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</si>
  <si>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</si>
  <si>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</si>
  <si>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</si>
  <si>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</si>
  <si>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</si>
  <si>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</si>
  <si>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</si>
  <si>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</si>
  <si>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</si>
  <si>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</si>
  <si>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</si>
  <si>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</si>
  <si>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</si>
  <si>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</si>
  <si>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</si>
  <si>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</si>
  <si>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</si>
  <si>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</si>
  <si>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</si>
  <si>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</si>
  <si>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</si>
  <si>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</si>
  <si>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</si>
  <si>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</si>
  <si>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</si>
  <si>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</si>
  <si>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</si>
  <si>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</si>
  <si>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</si>
  <si>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</si>
  <si>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</si>
  <si>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</si>
  <si>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</si>
  <si>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</si>
  <si>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</si>
  <si>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</si>
  <si>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</si>
  <si>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</si>
  <si>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</si>
  <si>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</si>
  <si>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</si>
  <si>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</si>
  <si>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</si>
  <si>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</si>
  <si>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</si>
  <si>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</si>
  <si>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</si>
  <si>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</si>
  <si>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</si>
  <si>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</si>
  <si>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</si>
  <si>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</si>
  <si>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</si>
  <si>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</si>
  <si>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</si>
  <si>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</si>
  <si>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</si>
  <si>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</si>
  <si>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</si>
  <si>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</si>
  <si>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</si>
  <si>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</si>
  <si>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</si>
  <si>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</si>
  <si>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</si>
  <si>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</si>
  <si>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</si>
  <si>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</si>
  <si>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</si>
  <si>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</si>
  <si>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</si>
  <si>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</si>
  <si>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</si>
  <si>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</si>
  <si>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</si>
  <si>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</si>
  <si>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</si>
  <si>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</si>
  <si>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</si>
  <si>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</si>
  <si>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</si>
  <si>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</si>
  <si>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</si>
  <si>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</si>
  <si>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</si>
  <si>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</si>
  <si>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</si>
  <si>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</si>
  <si>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</si>
  <si>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</si>
  <si>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</si>
  <si>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</si>
  <si>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</si>
  <si>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</si>
  <si>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</si>
  <si>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</si>
  <si>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</si>
  <si>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</si>
  <si>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</si>
  <si>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</si>
  <si>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</si>
  <si>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</si>
  <si>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</si>
  <si>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</si>
  <si>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</si>
  <si>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</si>
  <si>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</si>
  <si>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</si>
  <si>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</si>
  <si>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</si>
  <si>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</si>
  <si>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</si>
  <si>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</si>
  <si>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</si>
  <si>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</si>
  <si>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</si>
  <si>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</si>
  <si>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</si>
  <si>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</si>
  <si>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</si>
  <si>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</si>
  <si>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</si>
  <si>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</si>
  <si>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</si>
  <si>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</si>
  <si>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</si>
  <si>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</si>
  <si>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</si>
  <si>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</si>
  <si>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</si>
  <si>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</si>
  <si>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</si>
  <si>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</si>
  <si>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</si>
  <si>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</si>
  <si>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</si>
  <si>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</si>
  <si>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</si>
  <si>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</si>
  <si>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</si>
  <si>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</si>
  <si>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</si>
  <si>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</si>
  <si>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</si>
  <si>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</si>
  <si>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</si>
  <si>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</si>
  <si>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</si>
  <si>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</si>
  <si>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</si>
  <si>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</si>
  <si>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</si>
  <si>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</si>
  <si>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</si>
  <si>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</si>
  <si>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</si>
  <si>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</si>
  <si>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</si>
  <si>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</si>
  <si>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</si>
  <si>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</si>
  <si>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</si>
  <si>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</si>
  <si>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</si>
  <si>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</si>
  <si>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</si>
  <si>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</si>
  <si>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</si>
  <si>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</si>
  <si>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</si>
  <si>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</si>
  <si>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</si>
  <si>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</si>
  <si>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</si>
  <si>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</si>
  <si>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</si>
  <si>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</si>
  <si>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</si>
  <si>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</si>
  <si>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</si>
  <si>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</si>
  <si>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</si>
  <si>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</si>
  <si>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</si>
  <si>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</si>
  <si>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</si>
  <si>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</si>
  <si>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</si>
  <si>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</si>
  <si>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</si>
  <si>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</si>
  <si>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</si>
  <si>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</si>
  <si>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</si>
  <si>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</si>
  <si>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</si>
  <si>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</si>
  <si>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</si>
  <si>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</si>
  <si>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</si>
  <si>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</si>
  <si>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</si>
  <si>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</si>
  <si>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</si>
  <si>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</si>
  <si>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</si>
  <si>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</si>
  <si>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</si>
  <si>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</si>
  <si>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</si>
  <si>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</si>
  <si>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</si>
  <si>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</si>
  <si>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</si>
  <si>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</si>
  <si>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</si>
  <si>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</si>
  <si>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</si>
  <si>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</si>
  <si>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</si>
  <si>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</si>
  <si>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</si>
  <si>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</si>
  <si>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</si>
  <si>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</si>
  <si>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</si>
  <si>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</si>
  <si>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</si>
  <si>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</si>
  <si>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</si>
  <si>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</si>
  <si>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</si>
  <si>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</si>
  <si>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</si>
  <si>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</si>
  <si>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</si>
  <si>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</si>
  <si>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</si>
  <si>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</si>
  <si>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</si>
  <si>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</si>
  <si>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</si>
  <si>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</si>
  <si>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</si>
  <si>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</si>
  <si>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</si>
  <si>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</si>
  <si>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</si>
  <si>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</si>
  <si>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</si>
  <si>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</si>
  <si>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</si>
  <si>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</si>
  <si>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</si>
  <si>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</si>
  <si>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</si>
  <si>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</si>
  <si>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</si>
  <si>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</si>
  <si>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</si>
  <si>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</si>
  <si>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</si>
  <si>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</si>
  <si>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</si>
  <si>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</si>
  <si>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</si>
  <si>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</si>
  <si>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</si>
  <si>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</si>
  <si>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</si>
  <si>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</si>
  <si>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</si>
  <si>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</si>
  <si>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</si>
  <si>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</si>
  <si>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</si>
  <si>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</si>
  <si>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</si>
  <si>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</si>
  <si>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</si>
  <si>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</si>
  <si>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</si>
  <si>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</si>
  <si>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</si>
  <si>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</si>
  <si>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</si>
  <si>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</si>
  <si>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</si>
  <si>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</si>
  <si>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</si>
  <si>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</si>
  <si>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</si>
  <si>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</si>
  <si>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</si>
  <si>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</si>
  <si>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</si>
  <si>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</si>
  <si>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</si>
  <si>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</si>
  <si>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</si>
  <si>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</si>
  <si>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</si>
  <si>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</si>
  <si>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</si>
  <si>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</si>
  <si>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</si>
  <si>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</si>
  <si>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</si>
  <si>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</si>
  <si>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</si>
  <si>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</si>
  <si>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</si>
  <si>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</si>
  <si>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</si>
  <si>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</si>
  <si>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</si>
  <si>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</si>
  <si>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</si>
  <si>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</si>
  <si>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</si>
  <si>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</si>
  <si>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</si>
  <si>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</si>
  <si>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</si>
  <si>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</si>
  <si>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</si>
  <si>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</si>
  <si>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</si>
  <si>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</si>
  <si>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</si>
  <si>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</si>
  <si>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</si>
  <si>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</si>
  <si>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</si>
  <si>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</si>
  <si>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</si>
  <si>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</si>
  <si>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</si>
  <si>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</si>
  <si>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</si>
  <si>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</si>
  <si>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</si>
  <si>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</si>
  <si>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</si>
  <si>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</si>
  <si>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</si>
  <si>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</si>
  <si>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</si>
  <si>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</si>
  <si>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</si>
  <si>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</si>
  <si>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</si>
  <si>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</si>
  <si>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</si>
  <si>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</si>
  <si>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</si>
  <si>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</si>
  <si>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</si>
  <si>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</si>
  <si>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</si>
  <si>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</si>
  <si>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</si>
  <si>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</si>
  <si>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</si>
  <si>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</si>
  <si>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</si>
  <si>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</si>
  <si>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</si>
  <si>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</si>
  <si>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</si>
  <si>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</si>
  <si>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</si>
  <si>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</si>
  <si>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</si>
  <si>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</si>
  <si>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</si>
  <si>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</si>
  <si>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</si>
  <si>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</si>
  <si>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</si>
  <si>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</si>
  <si>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</si>
  <si>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</si>
  <si>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</si>
  <si>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</si>
  <si>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</si>
  <si>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</si>
  <si>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</si>
  <si>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</si>
  <si>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</si>
  <si>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</si>
  <si>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</si>
  <si>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</si>
  <si>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</si>
  <si>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</si>
  <si>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</si>
  <si>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</si>
  <si>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</si>
  <si>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</si>
  <si>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</si>
  <si>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</si>
  <si>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</si>
  <si>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</si>
  <si>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</si>
  <si>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</si>
  <si>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</si>
  <si>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</si>
  <si>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</si>
  <si>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</si>
  <si>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</si>
  <si>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</si>
  <si>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</si>
  <si>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</si>
  <si>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</si>
  <si>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</si>
  <si>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</si>
  <si>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</si>
  <si>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</si>
  <si>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</si>
  <si>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</si>
  <si>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</si>
  <si>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</si>
  <si>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</si>
  <si>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</si>
  <si>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</si>
  <si>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</si>
  <si>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</si>
  <si>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</si>
  <si>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</si>
  <si>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</si>
  <si>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</si>
  <si>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</si>
  <si>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</si>
  <si>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</si>
  <si>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</si>
  <si>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</si>
  <si>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</si>
  <si>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</si>
  <si>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</si>
  <si>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</si>
  <si>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</si>
  <si>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</si>
  <si>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</si>
  <si>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</si>
  <si>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</si>
  <si>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</si>
  <si>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</si>
  <si>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</si>
  <si>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</si>
  <si>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</si>
  <si>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</si>
  <si>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</si>
  <si>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</si>
  <si>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</si>
  <si>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</si>
  <si>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</si>
  <si>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</si>
  <si>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</si>
  <si>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</si>
  <si>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</si>
  <si>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</si>
  <si>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</si>
  <si>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</si>
  <si>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</si>
  <si>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</si>
  <si>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</si>
  <si>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</si>
  <si>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</si>
  <si>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</si>
  <si>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</si>
  <si>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</si>
  <si>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</si>
  <si>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</si>
  <si>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</si>
  <si>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</si>
  <si>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</si>
  <si>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</si>
  <si>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</si>
  <si>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</si>
  <si>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</si>
  <si>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</si>
  <si>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</si>
  <si>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</si>
  <si>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</si>
  <si>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</si>
  <si>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</si>
  <si>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</si>
  <si>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</si>
  <si>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</si>
  <si>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</si>
  <si>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</si>
  <si>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</si>
  <si>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</si>
  <si>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</si>
  <si>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</si>
  <si>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</si>
  <si>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</si>
  <si>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</si>
  <si>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</si>
  <si>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</si>
  <si>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</si>
  <si>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</si>
  <si>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</si>
  <si>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</si>
  <si>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</si>
  <si>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</si>
  <si>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</si>
  <si>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</si>
  <si>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</si>
  <si>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</si>
  <si>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</si>
  <si>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</si>
  <si>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</si>
  <si>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</si>
  <si>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</si>
  <si>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</si>
  <si>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</si>
  <si>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</si>
  <si>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</si>
  <si>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</si>
  <si>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</si>
  <si>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</si>
  <si>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</si>
  <si>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</si>
  <si>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</si>
  <si>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</si>
  <si>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</si>
  <si>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</si>
  <si>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</si>
  <si>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</si>
  <si>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</si>
  <si>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</si>
  <si>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</si>
  <si>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</si>
  <si>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</si>
  <si>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</si>
  <si>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</si>
  <si>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</si>
  <si>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</si>
  <si>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</si>
  <si>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</si>
  <si>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</si>
  <si>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</si>
  <si>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</si>
  <si>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</si>
  <si>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</si>
  <si>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</si>
  <si>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</si>
  <si>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</si>
  <si>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</si>
  <si>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</si>
  <si>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</si>
  <si>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</si>
  <si>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</si>
  <si>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</si>
  <si>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</si>
  <si>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</si>
  <si>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</si>
  <si>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</si>
  <si>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</si>
  <si>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</si>
  <si>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</si>
  <si>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</si>
  <si>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</si>
  <si>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</si>
  <si>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</si>
  <si>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</si>
  <si>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</si>
  <si>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</si>
  <si>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</si>
  <si>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</si>
  <si>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</si>
  <si>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</si>
  <si>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</si>
  <si>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</si>
  <si>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</si>
  <si>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</si>
  <si>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</si>
  <si>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</si>
  <si>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</si>
  <si>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</si>
  <si>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</si>
  <si>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</si>
  <si>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</si>
  <si>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</si>
  <si>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</si>
  <si>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</si>
  <si>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</si>
  <si>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</si>
  <si>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</si>
  <si>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</si>
  <si>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</si>
  <si>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</si>
  <si>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</si>
  <si>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</si>
  <si>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</si>
  <si>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</si>
  <si>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</si>
  <si>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</si>
  <si>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</si>
  <si>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</si>
  <si>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</si>
  <si>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</si>
  <si>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</si>
  <si>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</si>
  <si>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</si>
  <si>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</si>
  <si>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</si>
  <si>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</si>
  <si>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</si>
  <si>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</si>
  <si>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</si>
  <si>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</si>
  <si>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</si>
  <si>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</si>
  <si>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</si>
  <si>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</si>
  <si>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</si>
  <si>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</si>
  <si>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</si>
  <si>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</si>
  <si>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</si>
  <si>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</si>
  <si>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</si>
  <si>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</si>
  <si>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</si>
  <si>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</si>
  <si>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</si>
  <si>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</si>
  <si>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</si>
  <si>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</si>
  <si>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</si>
  <si>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</si>
  <si>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</si>
  <si>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</si>
  <si>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</si>
  <si>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</si>
  <si>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</si>
  <si>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</si>
  <si>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</si>
  <si>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</si>
  <si>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</si>
  <si>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</si>
  <si>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</si>
  <si>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</si>
  <si>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</si>
  <si>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</si>
  <si>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</si>
  <si>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</si>
  <si>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</si>
  <si>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</si>
  <si>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</si>
  <si>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</si>
  <si>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</si>
  <si>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</si>
  <si>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</si>
  <si>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</si>
  <si>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</si>
  <si>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</si>
  <si>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</si>
  <si>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</si>
  <si>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</si>
  <si>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</si>
  <si>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</si>
  <si>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</si>
  <si>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</si>
  <si>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</si>
  <si>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</si>
  <si>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</si>
  <si>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</si>
  <si>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</si>
  <si>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</si>
  <si>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</si>
  <si>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</si>
  <si>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</si>
  <si>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</si>
  <si>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</si>
  <si>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</si>
  <si>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</si>
  <si>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</si>
  <si>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</si>
  <si>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</si>
  <si>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</si>
  <si>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</si>
  <si>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</si>
  <si>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</si>
  <si>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</si>
  <si>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</si>
  <si>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</si>
  <si>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</si>
  <si>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</si>
  <si>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</si>
  <si>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</si>
  <si>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</si>
  <si>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</si>
  <si>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</si>
  <si>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</si>
  <si>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</si>
  <si>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</si>
  <si>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</si>
  <si>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</si>
  <si>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</si>
  <si>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</si>
  <si>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</si>
  <si>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</si>
  <si>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</si>
  <si>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</si>
  <si>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</si>
  <si>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</si>
  <si>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</si>
  <si>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</si>
  <si>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</si>
  <si>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</si>
  <si>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</si>
  <si>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</si>
  <si>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</si>
  <si>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</si>
  <si>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</si>
  <si>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</si>
  <si>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</si>
  <si>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</si>
  <si>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</si>
  <si>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</si>
  <si>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</si>
  <si>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</si>
  <si>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</si>
  <si>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</si>
  <si>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</si>
  <si>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</si>
  <si>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</si>
  <si>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</si>
  <si>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</si>
  <si>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</si>
  <si>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</si>
  <si>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</si>
  <si>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</si>
  <si>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</si>
  <si>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</si>
  <si>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</si>
  <si>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</si>
  <si>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</si>
  <si>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</si>
  <si>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</si>
  <si>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</si>
  <si>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</si>
  <si>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</si>
  <si>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</si>
  <si>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</si>
  <si>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</si>
  <si>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</si>
  <si>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</si>
  <si>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</si>
  <si>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</si>
  <si>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</si>
  <si>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</si>
  <si>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</si>
  <si>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</si>
  <si>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</si>
  <si>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</si>
  <si>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</si>
  <si>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</si>
  <si>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</si>
  <si>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</si>
  <si>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</si>
  <si>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</si>
  <si>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</si>
  <si>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</si>
  <si>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</si>
  <si>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</si>
  <si>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</si>
  <si>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</si>
  <si>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</si>
  <si>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</si>
  <si>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</si>
  <si>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</si>
  <si>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</si>
  <si>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</si>
  <si>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</si>
  <si>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</si>
  <si>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</si>
  <si>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</si>
  <si>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</si>
  <si>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</si>
  <si>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</si>
  <si>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</si>
  <si>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</si>
  <si>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</si>
  <si>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</si>
  <si>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</si>
  <si>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</si>
  <si>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</si>
  <si>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</si>
  <si>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</si>
  <si>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</si>
  <si>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</si>
  <si>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</si>
  <si>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</si>
  <si>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</si>
  <si>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</si>
  <si>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</si>
  <si>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</si>
  <si>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</si>
  <si>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</si>
  <si>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</si>
  <si>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</si>
  <si>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</si>
  <si>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</si>
  <si>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</si>
  <si>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</si>
  <si>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</si>
  <si>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</si>
  <si>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</si>
  <si>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</si>
  <si>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</si>
  <si>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</si>
  <si>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</si>
  <si>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</si>
  <si>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</si>
  <si>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</si>
  <si>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</si>
  <si>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</si>
  <si>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</si>
  <si>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</si>
  <si>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</si>
  <si>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</si>
  <si>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</si>
  <si>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</si>
  <si>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</si>
  <si>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</si>
  <si>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</si>
  <si>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</si>
  <si>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</si>
  <si>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</si>
  <si>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</si>
  <si>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</si>
  <si>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</si>
  <si>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</si>
  <si>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</si>
  <si>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</si>
  <si>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</si>
  <si>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</si>
  <si>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</si>
  <si>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</si>
  <si>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</si>
  <si>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</si>
  <si>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</si>
  <si>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</si>
  <si>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</si>
  <si>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</si>
  <si>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</si>
  <si>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</si>
  <si>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</si>
  <si>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</si>
  <si>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</si>
  <si>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</si>
  <si>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</si>
  <si>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</si>
  <si>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</si>
  <si>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</si>
  <si>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</si>
  <si>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</si>
  <si>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</si>
  <si>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</si>
  <si>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</si>
  <si>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</si>
  <si>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</si>
  <si>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</si>
  <si>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</si>
  <si>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</si>
  <si>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</si>
  <si>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</si>
  <si>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</si>
  <si>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</si>
  <si>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</si>
  <si>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</si>
  <si>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</si>
  <si>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</si>
  <si>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</si>
  <si>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</si>
  <si>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</si>
  <si>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</si>
  <si>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</si>
  <si>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</si>
  <si>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</si>
  <si>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</si>
  <si>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</si>
  <si>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</si>
  <si>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</si>
  <si>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</si>
  <si>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</si>
  <si>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</si>
  <si>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</si>
  <si>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</si>
  <si>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</si>
  <si>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</si>
  <si>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</si>
  <si>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</si>
  <si>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</si>
  <si>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</si>
  <si>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</si>
  <si>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</si>
  <si>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</si>
  <si>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</si>
  <si>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</si>
  <si>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</si>
  <si>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</si>
  <si>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</si>
  <si>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</si>
  <si>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</si>
  <si>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</si>
  <si>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</si>
  <si>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</si>
  <si>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</si>
  <si>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</si>
  <si>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</si>
  <si>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</si>
  <si>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</si>
  <si>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</si>
  <si>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</si>
  <si>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</si>
  <si>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</si>
  <si>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</si>
  <si>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</si>
  <si>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</si>
  <si>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</si>
  <si>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</si>
  <si>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</si>
  <si>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</si>
  <si>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</si>
  <si>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</si>
  <si>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</si>
  <si>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</si>
  <si>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</si>
  <si>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</si>
  <si>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</si>
  <si>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</si>
  <si>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</si>
  <si>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</si>
  <si>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</si>
  <si>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</si>
  <si>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</si>
  <si>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</si>
  <si>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</si>
  <si>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</si>
  <si>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</si>
  <si>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</si>
  <si>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</si>
  <si>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</si>
  <si>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</si>
  <si>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</si>
  <si>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</si>
  <si>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</si>
  <si>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</si>
  <si>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</si>
  <si>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</si>
  <si>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</si>
  <si>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</si>
  <si>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</si>
  <si>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</si>
  <si>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</si>
  <si>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</si>
  <si>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</si>
  <si>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</si>
  <si>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</si>
  <si>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</si>
  <si>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</si>
  <si>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</si>
  <si>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</si>
  <si>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</si>
  <si>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</si>
  <si>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</si>
  <si>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</si>
  <si>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</si>
  <si>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</si>
  <si>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</si>
  <si>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</si>
  <si>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</si>
  <si>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</si>
  <si>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</si>
  <si>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</si>
  <si>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</si>
  <si>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</si>
  <si>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</si>
  <si>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</si>
  <si>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</si>
  <si>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</si>
  <si>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</si>
  <si>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</si>
  <si>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</si>
  <si>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</si>
  <si>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</si>
  <si>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</si>
  <si>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</si>
  <si>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</si>
  <si>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</si>
  <si>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</si>
  <si>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</si>
  <si>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</si>
  <si>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</si>
  <si>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</si>
  <si>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</si>
  <si>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</si>
  <si>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</si>
  <si>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</si>
  <si>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</si>
  <si>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</si>
  <si>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</si>
  <si>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</si>
  <si>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</si>
  <si>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</si>
  <si>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</si>
  <si>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</si>
  <si>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</si>
  <si>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</si>
  <si>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</si>
  <si>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</si>
  <si>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</si>
  <si>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</si>
  <si>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</si>
  <si>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</si>
  <si>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</si>
  <si>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</si>
  <si>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</si>
  <si>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</si>
  <si>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</si>
  <si>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</si>
  <si>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</si>
  <si>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</si>
  <si>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</si>
  <si>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</si>
  <si>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</si>
  <si>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</si>
  <si>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</si>
  <si>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</si>
  <si>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</si>
  <si>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</si>
  <si>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</si>
  <si>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</si>
  <si>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</si>
  <si>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</si>
  <si>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</si>
  <si>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</si>
  <si>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</si>
  <si>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</si>
  <si>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</si>
  <si>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</si>
  <si>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</si>
  <si>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</si>
  <si>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</si>
  <si>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</si>
  <si>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</si>
  <si>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</si>
  <si>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</si>
  <si>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</si>
  <si>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</si>
  <si>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</si>
  <si>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</si>
  <si>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</si>
  <si>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</si>
  <si>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</si>
  <si>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</si>
  <si>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</si>
  <si>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</si>
  <si>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</si>
  <si>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</si>
  <si>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</si>
  <si>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</si>
  <si>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</si>
  <si>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</si>
  <si>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</si>
  <si>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</si>
  <si>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</si>
  <si>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</si>
  <si>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</si>
  <si>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</si>
  <si>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</si>
  <si>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</si>
  <si>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</si>
  <si>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</si>
  <si>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</si>
  <si>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</si>
  <si>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</si>
  <si>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</si>
  <si>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</si>
  <si>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</si>
  <si>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</si>
  <si>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</si>
  <si>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</si>
  <si>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</si>
  <si>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</si>
  <si>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</si>
  <si>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</si>
  <si>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</si>
  <si>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</si>
  <si>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</si>
  <si>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</si>
  <si>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</si>
  <si>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</si>
  <si>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</si>
  <si>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</si>
  <si>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</si>
  <si>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</si>
  <si>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</si>
  <si>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</si>
  <si>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</si>
  <si>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</si>
  <si>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</si>
  <si>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</si>
  <si>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</si>
  <si>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</si>
  <si>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</si>
  <si>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</si>
  <si>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</si>
  <si>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</si>
  <si>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</si>
  <si>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</si>
  <si>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</si>
  <si>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</si>
  <si>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</si>
  <si>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</si>
  <si>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</si>
  <si>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</si>
  <si>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</si>
  <si>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</si>
  <si>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</si>
  <si>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</si>
  <si>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</si>
  <si>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</si>
  <si>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</si>
  <si>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</si>
  <si>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</si>
  <si>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</si>
  <si>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</si>
  <si>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</si>
  <si>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</si>
  <si>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</si>
  <si>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</si>
  <si>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</si>
  <si>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</si>
  <si>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</si>
  <si>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</si>
  <si>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</si>
  <si>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</si>
  <si>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</si>
  <si>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</si>
  <si>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</si>
  <si>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</si>
  <si>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</si>
  <si>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</si>
  <si>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</si>
  <si>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</si>
  <si>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</si>
  <si>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</si>
  <si>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</si>
  <si>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</si>
  <si>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</si>
  <si>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</si>
  <si>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</si>
  <si>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</si>
  <si>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</si>
  <si>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</si>
  <si>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</si>
  <si>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</si>
  <si>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</si>
  <si>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</si>
  <si>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</si>
  <si>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</si>
  <si>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</si>
  <si>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</si>
  <si>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</si>
  <si>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</si>
  <si>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</si>
  <si>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</si>
  <si>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</si>
  <si>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</si>
  <si>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</si>
  <si>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</si>
  <si>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</si>
  <si>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</si>
  <si>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</si>
  <si>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</si>
  <si>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</si>
  <si>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</si>
  <si>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</si>
  <si>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</si>
  <si>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</si>
  <si>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</si>
  <si>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</si>
  <si>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</si>
  <si>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</si>
  <si>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</si>
  <si>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</si>
  <si>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</si>
  <si>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</si>
  <si>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</si>
  <si>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</si>
  <si>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</si>
  <si>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</si>
  <si>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</si>
  <si>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</si>
  <si>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</si>
  <si>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</si>
  <si>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</si>
  <si>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</si>
  <si>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</si>
  <si>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</si>
  <si>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</si>
  <si>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</si>
  <si>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</si>
  <si>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</si>
  <si>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</si>
  <si>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</si>
  <si>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</si>
  <si>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</si>
  <si>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</si>
  <si>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</si>
  <si>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</si>
  <si>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</si>
  <si>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</si>
  <si>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</si>
  <si>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</si>
  <si>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</si>
  <si>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</si>
  <si>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</si>
  <si>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</si>
  <si>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</si>
  <si>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</si>
  <si>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</si>
  <si>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</si>
  <si>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</si>
  <si>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</si>
  <si>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</si>
  <si>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</si>
  <si>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</si>
  <si>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</si>
  <si>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</si>
  <si>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</si>
  <si>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</si>
  <si>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</si>
  <si>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</si>
  <si>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</si>
  <si>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</si>
  <si>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</si>
  <si>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</si>
  <si>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</si>
  <si>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</si>
  <si>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</si>
  <si>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</si>
  <si>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</si>
  <si>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</si>
  <si>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</si>
  <si>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</si>
  <si>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</si>
  <si>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</si>
  <si>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</si>
  <si>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</si>
  <si>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</si>
  <si>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</si>
  <si>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</si>
  <si>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</si>
  <si>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</si>
  <si>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</si>
  <si>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</si>
  <si>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</si>
  <si>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</si>
  <si>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</si>
  <si>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</si>
  <si>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</si>
  <si>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</si>
  <si>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</si>
  <si>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</si>
  <si>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</si>
  <si>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</si>
  <si>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</si>
  <si>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</si>
  <si>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</si>
  <si>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</si>
  <si>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</si>
  <si>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</si>
  <si>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</si>
  <si>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</si>
  <si>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</si>
  <si>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</si>
  <si>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</si>
  <si>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</si>
  <si>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</si>
  <si>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</si>
  <si>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</si>
  <si>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</si>
  <si>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</si>
  <si>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</si>
  <si>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</si>
  <si>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</si>
  <si>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</si>
  <si>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</si>
  <si>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</si>
  <si>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</si>
  <si>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</si>
  <si>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</si>
  <si>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</si>
  <si>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</si>
  <si>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</si>
  <si>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</si>
  <si>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</si>
  <si>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</si>
  <si>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</si>
  <si>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</si>
  <si>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</si>
  <si>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</si>
  <si>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</si>
  <si>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</si>
  <si>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</si>
  <si>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</si>
  <si>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</si>
  <si>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</si>
  <si>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</si>
  <si>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</si>
  <si>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</si>
  <si>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</si>
  <si>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</si>
  <si>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</si>
  <si>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</si>
  <si>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</si>
  <si>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</si>
  <si>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</si>
  <si>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</si>
  <si>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</si>
  <si>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</si>
  <si>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</si>
  <si>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</si>
  <si>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</si>
  <si>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</si>
  <si>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</si>
  <si>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</si>
  <si>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</si>
  <si>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</si>
  <si>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</si>
  <si>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</si>
  <si>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</si>
  <si>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</si>
  <si>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</si>
  <si>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</si>
  <si>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</si>
  <si>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</si>
  <si>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</si>
  <si>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</si>
  <si>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</si>
  <si>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</si>
  <si>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</si>
  <si>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</si>
  <si>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</si>
  <si>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</si>
  <si>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</si>
  <si>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</si>
  <si>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</si>
  <si>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</si>
  <si>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</si>
  <si>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</si>
  <si>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</si>
  <si>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</si>
  <si>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</si>
  <si>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</si>
  <si>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</si>
  <si>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</si>
  <si>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</si>
  <si>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</si>
  <si>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</si>
  <si>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</si>
  <si>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</si>
  <si>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</si>
  <si>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</si>
  <si>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</si>
  <si>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</si>
  <si>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</si>
  <si>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</si>
  <si>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</si>
  <si>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</si>
  <si>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</si>
  <si>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</si>
  <si>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</si>
  <si>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</si>
  <si>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</si>
  <si>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</si>
  <si>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</si>
  <si>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</si>
  <si>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</si>
  <si>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</si>
  <si>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</si>
  <si>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</si>
  <si>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</si>
  <si>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</si>
  <si>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</si>
  <si>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</si>
  <si>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</si>
  <si>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</si>
  <si>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</si>
  <si>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</si>
  <si>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</si>
  <si>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</si>
  <si>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</si>
  <si>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</si>
  <si>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</si>
  <si>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</si>
  <si>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</si>
  <si>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</si>
  <si>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</si>
  <si>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</si>
  <si>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</si>
  <si>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</si>
  <si>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</si>
  <si>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</si>
  <si>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</si>
  <si>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</si>
  <si>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</si>
  <si>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</si>
  <si>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</si>
  <si>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</si>
  <si>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</si>
  <si>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</si>
  <si>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</si>
  <si>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</si>
  <si>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</si>
  <si>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</si>
  <si>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</si>
  <si>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</si>
  <si>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</si>
  <si>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</si>
  <si>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</si>
  <si>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</si>
  <si>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</si>
  <si>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</si>
  <si>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</si>
  <si>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</si>
  <si>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</si>
  <si>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</si>
  <si>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</si>
  <si>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</si>
  <si>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</si>
  <si>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</si>
  <si>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</si>
  <si>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</si>
  <si>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</si>
  <si>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</si>
  <si>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</si>
  <si>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</si>
  <si>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</si>
  <si>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</si>
  <si>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</si>
  <si>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</si>
  <si>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</si>
  <si>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</si>
  <si>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</si>
  <si>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</si>
  <si>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</si>
  <si>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</si>
  <si>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</si>
  <si>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</si>
  <si>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</si>
  <si>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</si>
  <si>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</si>
  <si>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</si>
  <si>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</si>
  <si>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</si>
  <si>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</si>
  <si>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</si>
  <si>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</si>
  <si>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</si>
  <si>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</si>
  <si>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</si>
  <si>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</si>
  <si>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</si>
  <si>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</si>
  <si>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</si>
  <si>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</si>
  <si>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</si>
  <si>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</si>
  <si>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</si>
  <si>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</si>
  <si>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</si>
  <si>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</si>
  <si>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</si>
  <si>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</si>
  <si>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</si>
  <si>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</si>
  <si>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</si>
  <si>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</si>
  <si>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</si>
  <si>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</si>
  <si>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</si>
  <si>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</si>
  <si>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</si>
  <si>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</si>
  <si>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</si>
  <si>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</si>
  <si>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</si>
  <si>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</si>
  <si>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</si>
  <si>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</si>
  <si>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</si>
  <si>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</si>
  <si>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</si>
  <si>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</si>
  <si>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</si>
  <si>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</si>
  <si>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</si>
  <si>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</si>
  <si>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</si>
  <si>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</si>
  <si>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</si>
  <si>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</si>
  <si>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</si>
  <si>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</si>
  <si>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</si>
  <si>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</si>
  <si>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</si>
  <si>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</si>
  <si>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</si>
  <si>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</si>
  <si>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</si>
  <si>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</si>
  <si>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</si>
  <si>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</si>
  <si>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</si>
  <si>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</si>
  <si>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</si>
  <si>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</si>
  <si>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</si>
  <si>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</si>
  <si>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</si>
  <si>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</si>
  <si>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</si>
  <si>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</si>
  <si>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</si>
  <si>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</si>
  <si>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</si>
  <si>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</si>
  <si>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</si>
  <si>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</si>
  <si>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</si>
  <si>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</si>
  <si>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</si>
  <si>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</si>
  <si>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</si>
  <si>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</si>
  <si>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</si>
  <si>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</si>
  <si>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</si>
  <si>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</si>
  <si>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</si>
  <si>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</si>
  <si>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</si>
  <si>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</si>
  <si>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</si>
  <si>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</si>
  <si>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</si>
  <si>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</si>
  <si>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</si>
  <si>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</si>
  <si>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</si>
  <si>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</si>
  <si>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</si>
  <si>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</si>
  <si>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</si>
  <si>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</si>
  <si>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</si>
  <si>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</si>
  <si>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</si>
  <si>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</si>
  <si>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</si>
  <si>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</si>
  <si>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</si>
  <si>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</si>
  <si>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</si>
  <si>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</si>
  <si>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</si>
  <si>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</si>
  <si>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</si>
  <si>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</si>
  <si>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</si>
  <si>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</si>
  <si>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</si>
  <si>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</si>
  <si>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</si>
  <si>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</si>
  <si>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</si>
  <si>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</si>
  <si>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</si>
  <si>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</si>
  <si>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</si>
  <si>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</si>
  <si>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</si>
  <si>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</si>
  <si>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</si>
  <si>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</si>
  <si>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</si>
  <si>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</si>
  <si>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</si>
  <si>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</si>
  <si>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</si>
  <si>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</si>
  <si>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</si>
  <si>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</si>
  <si>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</si>
  <si>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</si>
  <si>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</si>
  <si>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</si>
  <si>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</si>
  <si>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</si>
  <si>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</si>
  <si>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</si>
  <si>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</si>
  <si>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</si>
  <si>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</si>
  <si>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</si>
  <si>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</si>
  <si>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</si>
  <si>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</si>
  <si>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</si>
  <si>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</si>
  <si>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</si>
  <si>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</si>
  <si>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</si>
  <si>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</si>
  <si>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</si>
  <si>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</si>
  <si>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</si>
  <si>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</si>
  <si>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</si>
  <si>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</si>
  <si>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</si>
  <si>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</si>
  <si>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</si>
  <si>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</si>
  <si>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</si>
  <si>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</si>
  <si>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</si>
  <si>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</si>
  <si>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</si>
  <si>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</si>
  <si>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</si>
  <si>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</si>
  <si>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</si>
  <si>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</si>
  <si>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</si>
  <si>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</si>
  <si>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</si>
  <si>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</si>
  <si>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</si>
  <si>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</si>
  <si>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</si>
  <si>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</si>
  <si>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</si>
  <si>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</si>
  <si>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</si>
  <si>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</si>
  <si>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</si>
  <si>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</si>
  <si>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</si>
  <si>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</si>
  <si>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</si>
  <si>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</si>
  <si>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</si>
  <si>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</si>
  <si>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</si>
  <si>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</si>
  <si>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</si>
  <si>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</si>
  <si>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</si>
  <si>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</si>
  <si>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</si>
  <si>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</si>
  <si>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</si>
  <si>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</si>
  <si>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</si>
  <si>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</si>
  <si>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</si>
  <si>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</si>
  <si>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</si>
  <si>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</si>
  <si>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</si>
  <si>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</si>
  <si>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</si>
  <si>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</si>
  <si>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</si>
  <si>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</si>
  <si>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</si>
  <si>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</si>
  <si>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</si>
  <si>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</si>
  <si>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</si>
  <si>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</si>
  <si>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</si>
  <si>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</si>
  <si>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</si>
  <si>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</si>
  <si>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</si>
  <si>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</si>
  <si>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</si>
  <si>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</si>
  <si>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</si>
  <si>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</si>
  <si>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</si>
  <si>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</si>
  <si>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</si>
  <si>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</si>
  <si>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</si>
  <si>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</si>
  <si>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</si>
  <si>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</si>
  <si>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</si>
  <si>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</si>
  <si>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</si>
  <si>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</si>
  <si>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</si>
  <si>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</si>
  <si>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</si>
  <si>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</si>
  <si>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</si>
  <si>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</si>
  <si>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</si>
  <si>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</si>
  <si>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</si>
  <si>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</si>
  <si>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</si>
  <si>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</si>
  <si>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</si>
  <si>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</si>
  <si>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</si>
  <si>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</si>
  <si>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</si>
  <si>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</si>
  <si>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</si>
  <si>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</si>
  <si>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</si>
  <si>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</si>
  <si>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</si>
  <si>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</si>
  <si>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</si>
  <si>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</si>
  <si>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</si>
  <si>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</si>
  <si>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</si>
  <si>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</si>
  <si>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</si>
  <si>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</si>
  <si>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</si>
  <si>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</si>
  <si>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</si>
  <si>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</si>
  <si>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</si>
  <si>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</si>
  <si>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</si>
  <si>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</si>
  <si>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</si>
  <si>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</si>
  <si>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</si>
  <si>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</si>
  <si>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</si>
  <si>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</si>
  <si>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</si>
  <si>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</si>
  <si>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</si>
  <si>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</si>
  <si>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</si>
  <si>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</si>
  <si>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</si>
  <si>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</si>
  <si>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</si>
  <si>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</si>
  <si>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</si>
  <si>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</si>
  <si>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</si>
  <si>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</si>
  <si>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</si>
  <si>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</si>
  <si>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</si>
  <si>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</si>
  <si>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</si>
  <si>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</si>
  <si>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</si>
  <si>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</si>
  <si>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</si>
  <si>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</si>
  <si>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</si>
  <si>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</si>
  <si>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</si>
  <si>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</si>
  <si>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</si>
  <si>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</si>
  <si>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</si>
  <si>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</si>
  <si>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</si>
  <si>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</si>
  <si>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</si>
  <si>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</si>
  <si>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</si>
  <si>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</si>
  <si>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</si>
  <si>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</si>
  <si>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</si>
  <si>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</si>
  <si>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</si>
  <si>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</si>
  <si>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</si>
  <si>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</si>
  <si>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</si>
  <si>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</si>
  <si>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</si>
  <si>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</si>
  <si>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</si>
  <si>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</si>
  <si>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</si>
  <si>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</si>
  <si>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</si>
  <si>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</si>
  <si>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</si>
  <si>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</si>
  <si>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</si>
  <si>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</si>
  <si>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</si>
  <si>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</si>
  <si>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</si>
  <si>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</si>
  <si>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</si>
  <si>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</si>
  <si>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</si>
  <si>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</si>
  <si>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</si>
  <si>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</si>
  <si>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</si>
  <si>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</si>
  <si>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</si>
  <si>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</si>
  <si>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</si>
  <si>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</si>
  <si>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</si>
  <si>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</si>
  <si>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</si>
  <si>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</si>
  <si>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</si>
  <si>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</si>
  <si>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</si>
  <si>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</si>
  <si>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</si>
  <si>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</si>
  <si>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</si>
  <si>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</si>
  <si>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</si>
  <si>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</si>
  <si>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</si>
  <si>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</si>
  <si>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</si>
  <si>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</si>
  <si>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</si>
  <si>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</si>
  <si>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</si>
  <si>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</si>
  <si>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</si>
  <si>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</si>
  <si>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</si>
  <si>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</si>
  <si>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</si>
  <si>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</si>
  <si>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</si>
  <si>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</si>
  <si>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</si>
  <si>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</si>
  <si>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</si>
  <si>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</si>
  <si>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</si>
  <si>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</si>
  <si>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</si>
  <si>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</si>
  <si>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</si>
  <si>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</si>
  <si>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</si>
  <si>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</si>
  <si>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</si>
  <si>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</si>
  <si>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</si>
  <si>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</si>
  <si>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</si>
  <si>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</si>
  <si>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</si>
  <si>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</si>
  <si>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</si>
  <si>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</si>
  <si>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</si>
  <si>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</si>
  <si>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</si>
  <si>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</si>
  <si>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</si>
  <si>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</si>
  <si>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</si>
  <si>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</si>
  <si>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</si>
  <si>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</si>
  <si>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</si>
  <si>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</si>
  <si>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</si>
  <si>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</si>
  <si>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</si>
  <si>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</si>
  <si>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</si>
  <si>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</si>
  <si>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</si>
  <si>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</si>
  <si>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</si>
  <si>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</si>
  <si>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</si>
  <si>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</si>
  <si>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</si>
  <si>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</si>
  <si>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</si>
  <si>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</si>
  <si>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</si>
  <si>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</si>
  <si>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</si>
  <si>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</si>
  <si>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</si>
  <si>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</si>
  <si>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</si>
  <si>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</si>
  <si>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</si>
  <si>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</si>
  <si>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</si>
  <si>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</si>
  <si>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</si>
  <si>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</si>
  <si>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</si>
  <si>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</si>
  <si>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</si>
  <si>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</si>
  <si>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</si>
  <si>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</si>
  <si>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</si>
  <si>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</si>
  <si>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</si>
  <si>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</si>
  <si>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</si>
  <si>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</si>
  <si>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</si>
  <si>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</si>
  <si>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</si>
  <si>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</si>
  <si>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</si>
  <si>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</si>
  <si>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</si>
  <si>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</si>
  <si>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</si>
  <si>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</si>
  <si>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</si>
  <si>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</si>
  <si>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</si>
  <si>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</si>
  <si>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</si>
  <si>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</si>
  <si>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</si>
  <si>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</si>
  <si>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</si>
  <si>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</si>
  <si>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</si>
  <si>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</si>
  <si>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</si>
  <si>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</si>
  <si>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</si>
  <si>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</si>
  <si>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</si>
  <si>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</si>
  <si>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</si>
  <si>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</si>
  <si>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</si>
  <si>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</si>
  <si>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</si>
  <si>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</si>
  <si>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</si>
  <si>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</si>
  <si>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</si>
  <si>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</si>
  <si>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</si>
  <si>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</si>
  <si>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</si>
  <si>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</si>
  <si>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</si>
  <si>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</si>
  <si>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</si>
  <si>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</si>
  <si>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</si>
  <si>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</si>
  <si>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</si>
  <si>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</si>
  <si>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</si>
  <si>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</si>
  <si>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</si>
  <si>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</si>
  <si>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</si>
  <si>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</si>
  <si>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</si>
  <si>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</si>
  <si>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</si>
  <si>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</si>
  <si>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</si>
  <si>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</si>
  <si>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</si>
  <si>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</si>
  <si>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</si>
  <si>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</si>
  <si>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</si>
  <si>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</si>
  <si>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</si>
  <si>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</si>
  <si>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</si>
  <si>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</si>
  <si>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</si>
  <si>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</si>
  <si>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</si>
  <si>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</si>
  <si>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</si>
  <si>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</si>
  <si>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</si>
  <si>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</si>
  <si>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</si>
  <si>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</si>
  <si>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</si>
  <si>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</si>
  <si>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</si>
  <si>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</si>
  <si>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</si>
  <si>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</si>
  <si>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</si>
  <si>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</si>
  <si>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</si>
  <si>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</si>
  <si>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</si>
  <si>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</si>
  <si>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</si>
  <si>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</si>
  <si>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</si>
  <si>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</si>
  <si>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</si>
  <si>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</si>
  <si>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</si>
  <si>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</si>
  <si>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</si>
  <si>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</si>
  <si>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</si>
  <si>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</si>
  <si>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</si>
  <si>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</si>
  <si>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</si>
  <si>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</si>
  <si>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</si>
  <si>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</si>
  <si>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</si>
  <si>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</si>
  <si>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</si>
  <si>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</si>
  <si>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</si>
  <si>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</si>
  <si>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</si>
  <si>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</si>
  <si>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</si>
  <si>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</si>
  <si>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</si>
  <si>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</si>
  <si>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</si>
  <si>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</si>
  <si>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</si>
  <si>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</si>
  <si>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</si>
  <si>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</si>
  <si>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</si>
  <si>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</si>
  <si>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</si>
  <si>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</si>
  <si>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</si>
  <si>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</si>
  <si>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</si>
  <si>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</si>
  <si>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</si>
  <si>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</si>
  <si>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</si>
  <si>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</si>
  <si>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</si>
  <si>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</si>
  <si>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</si>
  <si>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</si>
  <si>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</si>
  <si>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</si>
  <si>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</si>
  <si>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</si>
  <si>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</si>
  <si>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</si>
  <si>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</si>
  <si>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</si>
  <si>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</si>
  <si>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</si>
  <si>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</si>
  <si>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</si>
  <si>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</si>
  <si>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</si>
  <si>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</si>
  <si>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</si>
  <si>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</si>
  <si>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</si>
  <si>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</si>
  <si>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</si>
  <si>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</si>
  <si>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</si>
  <si>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</si>
  <si>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</si>
  <si>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</si>
  <si>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</si>
  <si>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</si>
  <si>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</si>
  <si>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</si>
  <si>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</si>
  <si>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</si>
  <si>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</si>
  <si>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</si>
  <si>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</si>
  <si>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</si>
  <si>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</si>
  <si>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</si>
  <si>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</si>
  <si>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</si>
  <si>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</si>
  <si>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</si>
  <si>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</si>
  <si>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</si>
  <si>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</si>
  <si>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</si>
  <si>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</si>
  <si>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</si>
  <si>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</si>
  <si>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</si>
  <si>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</si>
  <si>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</si>
  <si>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</si>
  <si>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</si>
  <si>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</si>
  <si>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</si>
  <si>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</si>
  <si>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</si>
  <si>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</si>
  <si>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</si>
  <si>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</si>
  <si>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</si>
  <si>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</si>
  <si>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</si>
  <si>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</si>
  <si>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</si>
  <si>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</si>
  <si>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</si>
  <si>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</si>
  <si>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</si>
  <si>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</si>
  <si>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</si>
  <si>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</si>
  <si>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</si>
  <si>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</si>
  <si>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</si>
  <si>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</si>
  <si>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</si>
  <si>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</si>
  <si>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</si>
  <si>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</si>
  <si>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</si>
  <si>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</si>
  <si>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</si>
  <si>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</si>
  <si>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</si>
  <si>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</si>
  <si>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</si>
  <si>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</si>
  <si>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</si>
  <si>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</si>
  <si>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</si>
  <si>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</si>
  <si>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</si>
  <si>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</si>
  <si>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</si>
  <si>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</si>
  <si>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</si>
  <si>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</si>
  <si>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</si>
  <si>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</si>
  <si>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</si>
  <si>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</si>
  <si>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</si>
  <si>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</si>
  <si>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</si>
  <si>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</si>
  <si>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</si>
  <si>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</si>
  <si>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</si>
  <si>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</si>
  <si>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</si>
  <si>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</si>
  <si>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</si>
  <si>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</si>
  <si>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</si>
  <si>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</si>
  <si>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</si>
  <si>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</si>
  <si>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</si>
  <si>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</si>
  <si>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</si>
  <si>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</si>
  <si>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</si>
  <si>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</si>
  <si>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</si>
  <si>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</si>
  <si>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</si>
  <si>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</si>
  <si>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</si>
  <si>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</si>
  <si>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</si>
  <si>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</si>
  <si>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</si>
  <si>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</si>
  <si>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</si>
  <si>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</si>
  <si>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</si>
  <si>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</si>
  <si>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</si>
  <si>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</si>
  <si>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</si>
  <si>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</si>
  <si>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</si>
  <si>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</si>
  <si>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</si>
  <si>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</si>
  <si>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</si>
  <si>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</si>
  <si>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</si>
  <si>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</si>
  <si>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</si>
  <si>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</si>
  <si>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</si>
  <si>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</si>
  <si>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</si>
  <si>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</si>
  <si>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</si>
  <si>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</si>
  <si>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</si>
  <si>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</si>
  <si>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</si>
  <si>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</si>
  <si>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</si>
  <si>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</si>
  <si>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</si>
  <si>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</si>
  <si>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</si>
  <si>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</si>
  <si>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</si>
  <si>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</si>
  <si>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</si>
  <si>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</si>
  <si>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</si>
  <si>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</si>
  <si>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</si>
  <si>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</si>
  <si>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</si>
  <si>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</si>
  <si>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</si>
  <si>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</si>
  <si>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</si>
  <si>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</si>
  <si>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</si>
  <si>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</si>
  <si>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</si>
  <si>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</si>
  <si>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</si>
  <si>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</si>
  <si>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</si>
  <si>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</si>
  <si>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</si>
  <si>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</si>
  <si>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</si>
  <si>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</si>
  <si>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</si>
  <si>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</si>
  <si>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</si>
  <si>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</si>
  <si>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</si>
  <si>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</si>
  <si>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</si>
  <si>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</si>
  <si>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</si>
  <si>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</si>
  <si>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</si>
  <si>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</si>
  <si>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</si>
  <si>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</si>
  <si>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</si>
  <si>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</si>
  <si>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</si>
  <si>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</si>
  <si>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</si>
  <si>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</si>
  <si>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</si>
  <si>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</si>
  <si>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</si>
  <si>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</si>
  <si>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</si>
  <si>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</si>
  <si>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</si>
  <si>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</si>
  <si>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</si>
  <si>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</si>
  <si>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</si>
  <si>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</si>
  <si>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</si>
  <si>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</si>
  <si>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</si>
  <si>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</si>
  <si>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</si>
  <si>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</si>
  <si>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</si>
  <si>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</si>
  <si>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</si>
  <si>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</si>
  <si>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</si>
  <si>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</si>
  <si>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</si>
  <si>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</si>
  <si>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</si>
  <si>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</si>
  <si>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</si>
  <si>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</si>
  <si>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</si>
  <si>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</si>
  <si>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</si>
  <si>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</si>
  <si>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</si>
  <si>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</si>
  <si>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</si>
  <si>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</si>
  <si>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</si>
  <si>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</si>
  <si>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</si>
  <si>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</si>
  <si>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</si>
  <si>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</si>
  <si>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</si>
  <si>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</si>
  <si>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</si>
  <si>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</si>
  <si>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</si>
  <si>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</si>
  <si>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</si>
  <si>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</si>
  <si>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</si>
  <si>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</si>
  <si>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</si>
  <si>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</si>
  <si>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</si>
  <si>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</si>
  <si>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</si>
  <si>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</si>
  <si>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</si>
  <si>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</si>
  <si>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</si>
  <si>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</si>
  <si>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</si>
  <si>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</si>
  <si>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</si>
  <si>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</si>
  <si>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</si>
  <si>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</si>
  <si>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</si>
  <si>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</si>
  <si>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</si>
  <si>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</si>
  <si>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</si>
  <si>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</si>
  <si>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</si>
  <si>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</si>
  <si>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</si>
  <si>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</si>
  <si>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</si>
  <si>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</si>
  <si>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</si>
  <si>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</si>
  <si>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</si>
  <si>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</si>
  <si>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</si>
  <si>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</si>
  <si>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</si>
  <si>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</si>
  <si>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</si>
  <si>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</si>
  <si>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</si>
  <si>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</si>
  <si>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</si>
  <si>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</si>
  <si>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</si>
  <si>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</si>
  <si>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</si>
  <si>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</si>
  <si>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</si>
  <si>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</si>
  <si>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</si>
  <si>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</si>
  <si>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</si>
  <si>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</si>
  <si>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</si>
  <si>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</si>
  <si>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</si>
  <si>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</si>
  <si>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</si>
  <si>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</si>
  <si>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</si>
  <si>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</si>
  <si>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</si>
  <si>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</si>
  <si>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</si>
  <si>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</si>
  <si>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</si>
  <si>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</si>
  <si>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</si>
  <si>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</si>
  <si>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</si>
  <si>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</si>
  <si>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</si>
  <si>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</si>
  <si>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</si>
  <si>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</si>
  <si>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</si>
  <si>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</si>
  <si>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</si>
  <si>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</si>
  <si>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</si>
  <si>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</si>
  <si>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</si>
  <si>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</si>
  <si>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</si>
  <si>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</si>
  <si>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</si>
  <si>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</si>
  <si>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</si>
  <si>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</si>
  <si>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</si>
  <si>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</si>
  <si>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</si>
  <si>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</si>
  <si>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</si>
  <si>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</si>
  <si>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</si>
  <si>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</si>
  <si>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</si>
  <si>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</si>
  <si>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</si>
  <si>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</si>
  <si>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</si>
  <si>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</si>
  <si>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</si>
  <si>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</si>
  <si>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</si>
  <si>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</si>
  <si>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</si>
  <si>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</si>
  <si>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</si>
  <si>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</si>
  <si>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</si>
  <si>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</si>
  <si>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</si>
  <si>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</si>
  <si>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</si>
  <si>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</si>
  <si>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</si>
  <si>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</si>
  <si>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</si>
  <si>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</si>
  <si>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</si>
  <si>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</si>
  <si>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</si>
  <si>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</si>
  <si>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</si>
  <si>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</si>
  <si>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</si>
  <si>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</si>
  <si>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</si>
  <si>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</si>
  <si>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</si>
  <si>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</si>
  <si>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</si>
  <si>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</si>
  <si>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</si>
  <si>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</si>
  <si>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</si>
  <si>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</si>
  <si>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</si>
  <si>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</si>
  <si>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</si>
  <si>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</si>
  <si>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</si>
  <si>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</si>
  <si>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</si>
  <si>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</si>
  <si>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</si>
  <si>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</si>
  <si>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</si>
  <si>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</si>
  <si>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</si>
  <si>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</si>
  <si>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</si>
  <si>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</si>
  <si>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</si>
  <si>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</si>
  <si>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</si>
  <si>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</si>
  <si>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</si>
  <si>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</si>
  <si>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</si>
  <si>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</si>
  <si>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</si>
  <si>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</si>
  <si>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</si>
  <si>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</si>
  <si>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</si>
  <si>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</si>
  <si>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</si>
  <si>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</si>
  <si>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</si>
  <si>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</si>
  <si>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</si>
  <si>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</si>
  <si>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</si>
  <si>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</si>
  <si>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</si>
  <si>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</si>
  <si>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</si>
  <si>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</si>
  <si>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</si>
  <si>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</si>
  <si>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</si>
  <si>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</si>
  <si>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</si>
  <si>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</si>
  <si>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</si>
  <si>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</si>
  <si>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</si>
  <si>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</si>
  <si>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</si>
  <si>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</si>
  <si>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</si>
  <si>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</si>
  <si>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</si>
  <si>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</si>
  <si>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</si>
  <si>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</si>
  <si>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</si>
  <si>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</si>
  <si>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</si>
  <si>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</si>
  <si>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</si>
  <si>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</si>
  <si>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</si>
  <si>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</si>
  <si>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</si>
  <si>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</si>
  <si>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</si>
  <si>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</si>
  <si>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</si>
  <si>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</si>
  <si>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</si>
  <si>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</si>
  <si>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</si>
  <si>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</si>
  <si>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</si>
  <si>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</si>
  <si>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</si>
  <si>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</si>
  <si>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</si>
  <si>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</si>
  <si>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</si>
  <si>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</si>
  <si>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</si>
  <si>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</si>
  <si>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</si>
  <si>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</si>
  <si>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</si>
  <si>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</si>
  <si>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</si>
  <si>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</si>
  <si>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</si>
  <si>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</si>
  <si>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</si>
  <si>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</si>
  <si>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</si>
  <si>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</si>
  <si>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</si>
  <si>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</si>
  <si>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</si>
  <si>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</si>
  <si>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</si>
  <si>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</si>
  <si>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</si>
  <si>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</si>
  <si>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</si>
  <si>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</si>
  <si>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</si>
  <si>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</si>
  <si>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</si>
  <si>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</si>
  <si>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</si>
  <si>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</si>
  <si>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</si>
  <si>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</si>
  <si>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</si>
  <si>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</si>
  <si>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</si>
  <si>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</si>
  <si>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</si>
  <si>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</si>
  <si>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</si>
  <si>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</si>
  <si>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</si>
  <si>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</si>
  <si>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</si>
  <si>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</si>
  <si>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</si>
  <si>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</si>
  <si>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</si>
  <si>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</si>
  <si>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</si>
  <si>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</si>
  <si>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</si>
  <si>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</si>
  <si>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</si>
  <si>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</si>
  <si>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</si>
  <si>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</si>
  <si>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</si>
  <si>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</si>
  <si>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</si>
  <si>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</si>
  <si>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</si>
  <si>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</si>
  <si>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</si>
  <si>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</si>
  <si>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</si>
  <si>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</si>
  <si>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</si>
  <si>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</si>
  <si>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</si>
  <si>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</si>
  <si>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</si>
  <si>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</si>
  <si>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</si>
  <si>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</si>
  <si>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</si>
  <si>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</si>
  <si>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</si>
  <si>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</si>
  <si>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</si>
  <si>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</si>
  <si>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</si>
  <si>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</si>
  <si>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</si>
  <si>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</si>
  <si>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</si>
  <si>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</si>
  <si>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</si>
  <si>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</si>
  <si>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</si>
  <si>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</si>
  <si>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</si>
  <si>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</si>
  <si>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</si>
  <si>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</si>
  <si>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</si>
  <si>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</si>
  <si>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</si>
  <si>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</si>
  <si>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</si>
  <si>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</si>
  <si>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</si>
  <si>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</si>
  <si>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</si>
  <si>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</si>
  <si>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</si>
  <si>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</si>
  <si>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</si>
  <si>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</si>
  <si>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</si>
  <si>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</si>
  <si>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</si>
  <si>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</si>
  <si>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</si>
  <si>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</si>
  <si>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</si>
  <si>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</si>
  <si>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</si>
  <si>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</si>
  <si>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</si>
  <si>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</si>
  <si>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</si>
  <si>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</si>
  <si>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</si>
  <si>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</si>
  <si>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</si>
  <si>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</si>
  <si>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</si>
  <si>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</si>
  <si>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</si>
  <si>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</si>
  <si>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</si>
  <si>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</si>
  <si>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</si>
  <si>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</si>
  <si>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</si>
  <si>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</si>
  <si>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</si>
  <si>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</si>
  <si>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</si>
  <si>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</si>
  <si>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</si>
  <si>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</si>
  <si>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</si>
  <si>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</si>
  <si>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</si>
  <si>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</si>
  <si>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</si>
  <si>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</si>
  <si>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</si>
  <si>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</si>
  <si>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</si>
  <si>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</si>
  <si>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</si>
  <si>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</si>
  <si>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</si>
  <si>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</si>
  <si>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</si>
  <si>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</si>
  <si>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</si>
  <si>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</si>
  <si>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</si>
  <si>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</si>
  <si>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</si>
  <si>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</si>
  <si>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</si>
  <si>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</si>
  <si>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</si>
  <si>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</si>
  <si>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</si>
  <si>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</si>
  <si>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</si>
  <si>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</si>
  <si>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</si>
  <si>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</si>
  <si>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</si>
  <si>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</si>
  <si>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</si>
  <si>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</si>
  <si>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</si>
  <si>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</si>
  <si>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</si>
  <si>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</si>
  <si>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</si>
  <si>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</si>
  <si>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</si>
  <si>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</si>
  <si>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</si>
  <si>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</si>
  <si>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</si>
  <si>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</si>
  <si>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</si>
  <si>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</si>
  <si>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</si>
  <si>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</si>
  <si>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</si>
  <si>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</si>
  <si>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</si>
  <si>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</si>
  <si>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</si>
  <si>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</si>
  <si>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</si>
  <si>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</si>
  <si>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</si>
  <si>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</si>
  <si>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</si>
  <si>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</si>
  <si>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</si>
  <si>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</si>
  <si>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</si>
  <si>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</si>
  <si>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</si>
  <si>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</si>
  <si>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</si>
  <si>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</si>
  <si>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</si>
  <si>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</si>
  <si>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</si>
  <si>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</si>
  <si>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</si>
  <si>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</si>
  <si>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</si>
  <si>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</si>
  <si>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</si>
  <si>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</si>
  <si>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</si>
  <si>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</si>
  <si>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</si>
  <si>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</si>
  <si>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</si>
  <si>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</si>
  <si>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</si>
  <si>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</si>
  <si>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</si>
  <si>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</si>
  <si>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</si>
  <si>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</si>
  <si>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</si>
  <si>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</si>
  <si>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</si>
  <si>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</si>
  <si>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</si>
  <si>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</si>
  <si>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</si>
  <si>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</si>
  <si>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</si>
  <si>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</si>
  <si>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</si>
  <si>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</si>
  <si>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</si>
  <si>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</si>
  <si>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</si>
  <si>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</si>
  <si>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</si>
  <si>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</si>
  <si>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</si>
  <si>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</si>
  <si>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</si>
  <si>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</si>
  <si>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</si>
  <si>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</si>
  <si>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</si>
  <si>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</si>
  <si>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</si>
  <si>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</si>
  <si>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</si>
  <si>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</si>
  <si>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</si>
  <si>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</si>
  <si>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</si>
  <si>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</si>
  <si>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</si>
  <si>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</si>
  <si>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</si>
  <si>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</si>
  <si>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</si>
  <si>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</si>
  <si>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</si>
  <si>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</si>
  <si>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</si>
  <si>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</si>
  <si>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</si>
  <si>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</si>
  <si>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</si>
  <si>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</si>
  <si>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</si>
  <si>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</si>
  <si>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</si>
  <si>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</si>
  <si>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</si>
  <si>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</si>
  <si>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</si>
  <si>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</si>
  <si>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</si>
  <si>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</si>
  <si>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</si>
  <si>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</si>
  <si>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</si>
  <si>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</si>
  <si>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</si>
  <si>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</si>
  <si>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</si>
  <si>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</si>
  <si>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</si>
  <si>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</si>
  <si>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</si>
  <si>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</si>
  <si>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</si>
  <si>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</si>
  <si>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</si>
  <si>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</si>
  <si>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</si>
  <si>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</si>
  <si>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</si>
  <si>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</si>
  <si>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</si>
  <si>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</si>
  <si>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</si>
  <si>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</si>
  <si>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</si>
  <si>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</si>
  <si>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</si>
  <si>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</si>
  <si>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</si>
  <si>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</si>
  <si>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</si>
  <si>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</si>
  <si>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</si>
  <si>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</si>
  <si>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</si>
  <si>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</si>
  <si>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</si>
  <si>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</si>
  <si>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</si>
  <si>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</si>
  <si>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</si>
  <si>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</si>
  <si>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</si>
  <si>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</si>
  <si>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</si>
  <si>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</si>
  <si>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</si>
  <si>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</si>
  <si>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</si>
  <si>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</si>
  <si>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</si>
  <si>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</si>
  <si>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</si>
  <si>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</si>
  <si>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</si>
  <si>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</si>
  <si>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</si>
  <si>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</si>
  <si>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</si>
  <si>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</si>
  <si>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</si>
  <si>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</si>
  <si>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</si>
  <si>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</si>
  <si>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</si>
  <si>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</si>
  <si>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</si>
  <si>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</si>
  <si>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</si>
  <si>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</si>
  <si>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</si>
  <si>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</si>
  <si>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</si>
  <si>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</si>
  <si>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</si>
  <si>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</si>
  <si>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</si>
  <si>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</si>
  <si>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</si>
  <si>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</si>
  <si>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</si>
  <si>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</si>
  <si>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</si>
  <si>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</si>
  <si>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</si>
  <si>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</si>
  <si>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</si>
  <si>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</si>
  <si>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</si>
  <si>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</si>
  <si>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</si>
  <si>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</si>
  <si>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</si>
  <si>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</si>
  <si>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</si>
  <si>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</si>
  <si>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</si>
  <si>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</si>
  <si>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</si>
  <si>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</si>
  <si>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</si>
  <si>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</si>
  <si>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</si>
  <si>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</si>
  <si>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</si>
  <si>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</si>
  <si>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</si>
  <si>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</si>
  <si>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</si>
  <si>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</si>
  <si>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</si>
  <si>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</si>
  <si>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</si>
  <si>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</si>
  <si>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</si>
  <si>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</si>
  <si>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</si>
  <si>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</si>
  <si>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</si>
  <si>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</si>
  <si>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</si>
  <si>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</si>
  <si>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</si>
  <si>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</si>
  <si>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</si>
  <si>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</si>
  <si>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</si>
  <si>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</si>
  <si>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</si>
  <si>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</si>
  <si>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</si>
  <si>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</si>
  <si>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</si>
  <si>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</si>
  <si>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</si>
  <si>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</si>
  <si>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</si>
  <si>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</si>
  <si>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</si>
  <si>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</si>
  <si>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</si>
  <si>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</si>
  <si>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</si>
  <si>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</si>
  <si>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</si>
  <si>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</si>
  <si>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</si>
  <si>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</si>
  <si>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</si>
  <si>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</si>
  <si>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</si>
  <si>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</si>
  <si>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</si>
  <si>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</si>
  <si>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</si>
  <si>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</si>
  <si>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</si>
  <si>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</si>
  <si>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</si>
  <si>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</si>
  <si>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</si>
  <si>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</si>
  <si>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</si>
  <si>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</si>
  <si>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</si>
  <si>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</si>
  <si>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</si>
  <si>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</si>
  <si>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</si>
  <si>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</si>
  <si>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</si>
  <si>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</si>
  <si>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</si>
  <si>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</si>
  <si>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</si>
  <si>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</si>
  <si>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</si>
  <si>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</si>
  <si>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</si>
  <si>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</si>
  <si>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</si>
  <si>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</si>
  <si>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</si>
  <si>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</si>
  <si>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</si>
  <si>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</si>
  <si>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</si>
  <si>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</si>
  <si>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</si>
  <si>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</si>
  <si>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</si>
  <si>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</si>
  <si>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</si>
  <si>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</si>
  <si>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</si>
  <si>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</si>
  <si>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</si>
  <si>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</si>
  <si>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</si>
  <si>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</si>
  <si>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</si>
  <si>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</si>
  <si>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</si>
  <si>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</si>
  <si>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</si>
  <si>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</si>
  <si>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</si>
  <si>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</si>
  <si>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</si>
  <si>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</si>
  <si>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</si>
  <si>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</si>
  <si>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</si>
  <si>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</si>
  <si>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</si>
  <si>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</si>
  <si>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</si>
  <si>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</si>
  <si>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</si>
  <si>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</si>
  <si>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</si>
  <si>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</si>
  <si>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</si>
  <si>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</si>
  <si>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</si>
  <si>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</si>
  <si>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</si>
  <si>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</si>
  <si>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</si>
  <si>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</si>
  <si>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</si>
  <si>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</si>
  <si>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</si>
  <si>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</si>
  <si>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</si>
  <si>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</si>
  <si>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</si>
  <si>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</si>
  <si>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</si>
  <si>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</si>
  <si>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</si>
  <si>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</si>
  <si>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</si>
  <si>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</si>
  <si>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</si>
  <si>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</si>
  <si>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</si>
  <si>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</si>
  <si>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</si>
  <si>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</si>
  <si>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</si>
  <si>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</si>
  <si>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</si>
  <si>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</si>
  <si>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</si>
  <si>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</si>
  <si>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</si>
  <si>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</si>
  <si>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</si>
  <si>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</si>
  <si>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</si>
  <si>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</si>
  <si>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</si>
  <si>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</si>
  <si>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</si>
  <si>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</si>
  <si>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</si>
  <si>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</si>
  <si>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</si>
  <si>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</si>
  <si>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</si>
  <si>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</si>
  <si>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</si>
  <si>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</si>
  <si>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</si>
  <si>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</si>
  <si>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</si>
  <si>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</si>
  <si>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</si>
  <si>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</si>
  <si>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</si>
  <si>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</si>
  <si>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</si>
  <si>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</si>
  <si>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</si>
  <si>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</si>
  <si>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</si>
  <si>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</si>
  <si>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</si>
  <si>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</si>
  <si>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</si>
  <si>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</si>
  <si>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</si>
  <si>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</si>
  <si>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</si>
  <si>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</si>
  <si>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</si>
  <si>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</si>
  <si>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</si>
  <si>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</si>
  <si>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</si>
  <si>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</si>
  <si>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</si>
  <si>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</si>
  <si>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</si>
  <si>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</si>
  <si>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</si>
  <si>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</si>
  <si>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</si>
  <si>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</si>
  <si>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</si>
  <si>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</si>
  <si>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</si>
  <si>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</si>
  <si>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</si>
  <si>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</si>
  <si>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</si>
  <si>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</si>
  <si>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</si>
  <si>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</si>
  <si>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</si>
  <si>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</si>
  <si>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</si>
  <si>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</si>
  <si>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</si>
  <si>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</si>
  <si>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</si>
  <si>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</si>
  <si>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</si>
  <si>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</si>
  <si>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</si>
  <si>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</si>
  <si>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</si>
  <si>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</si>
  <si>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</si>
  <si>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</si>
  <si>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</si>
  <si>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</si>
  <si>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</si>
  <si>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</si>
  <si>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</si>
  <si>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</si>
  <si>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</si>
  <si>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</si>
  <si>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</si>
  <si>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</si>
  <si>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</si>
  <si>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</si>
  <si>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</si>
  <si>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</si>
  <si>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</si>
  <si>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</si>
  <si>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</si>
  <si>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</si>
  <si>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</si>
  <si>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</si>
  <si>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</si>
  <si>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</si>
  <si>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</si>
  <si>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</si>
  <si>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</si>
  <si>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</si>
  <si>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</si>
  <si>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</si>
  <si>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</si>
  <si>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</si>
  <si>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</si>
  <si>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</si>
  <si>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</si>
  <si>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</si>
  <si>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</si>
  <si>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</si>
  <si>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</si>
  <si>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</si>
  <si>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</si>
  <si>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</si>
  <si>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</si>
  <si>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</si>
  <si>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</si>
  <si>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</si>
  <si>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</si>
  <si>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</si>
  <si>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</si>
  <si>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</si>
  <si>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</si>
  <si>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</si>
  <si>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</si>
  <si>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</si>
  <si>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</si>
  <si>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</si>
  <si>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</si>
  <si>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</si>
  <si>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</si>
  <si>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</si>
  <si>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</si>
  <si>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</si>
  <si>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</si>
  <si>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</si>
  <si>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</si>
  <si>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</si>
  <si>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</si>
  <si>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</si>
  <si>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</si>
  <si>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</si>
  <si>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</si>
  <si>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</si>
  <si>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</si>
  <si>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</si>
  <si>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</si>
  <si>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</si>
  <si>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</si>
  <si>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</si>
  <si>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</si>
  <si>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</si>
  <si>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</si>
  <si>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</si>
  <si>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</si>
  <si>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</si>
  <si>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</si>
  <si>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</si>
  <si>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</si>
  <si>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</si>
  <si>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</si>
  <si>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</si>
  <si>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</si>
  <si>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</si>
  <si>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</si>
  <si>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</si>
  <si>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</si>
  <si>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</si>
  <si>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</si>
  <si>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</si>
  <si>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</si>
  <si>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</si>
  <si>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</si>
  <si>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</si>
  <si>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</si>
  <si>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</si>
  <si>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</si>
  <si>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</si>
  <si>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</si>
  <si>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</si>
  <si>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</si>
  <si>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</si>
  <si>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</si>
  <si>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</si>
  <si>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</si>
  <si>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</si>
  <si>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</si>
  <si>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</si>
  <si>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</si>
  <si>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</si>
  <si>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</si>
  <si>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</si>
  <si>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</si>
  <si>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</si>
  <si>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</si>
  <si>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</si>
  <si>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</si>
  <si>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</si>
  <si>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</si>
  <si>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</si>
  <si>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</si>
  <si>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</si>
  <si>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</si>
  <si>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</si>
  <si>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</si>
  <si>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</si>
  <si>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</si>
  <si>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</si>
  <si>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</si>
  <si>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</si>
  <si>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</si>
  <si>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</si>
  <si>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</si>
  <si>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</si>
  <si>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</si>
  <si>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</si>
  <si>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</si>
  <si>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</si>
  <si>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</si>
  <si>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</si>
  <si>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</si>
  <si>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</si>
  <si>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</si>
  <si>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</si>
  <si>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</si>
  <si>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</si>
  <si>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</si>
  <si>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</si>
  <si>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</si>
  <si>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</si>
  <si>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</si>
  <si>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</si>
  <si>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</si>
  <si>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</si>
  <si>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</si>
  <si>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</si>
  <si>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</si>
  <si>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</si>
  <si>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</si>
  <si>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</si>
  <si>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</si>
  <si>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</si>
  <si>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</si>
  <si>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</si>
  <si>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</si>
  <si>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</si>
  <si>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</si>
  <si>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</si>
  <si>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</si>
  <si>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</si>
  <si>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</si>
  <si>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</si>
  <si>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</si>
  <si>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</si>
  <si>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</si>
  <si>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</si>
  <si>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</si>
  <si>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</si>
  <si>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</si>
  <si>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</si>
  <si>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</si>
  <si>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</si>
  <si>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</si>
  <si>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</si>
  <si>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</si>
  <si>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</si>
  <si>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</si>
  <si>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</si>
  <si>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</si>
  <si>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</si>
  <si>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</si>
  <si>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</si>
  <si>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</si>
  <si>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</si>
  <si>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</si>
  <si>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</si>
  <si>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</si>
  <si>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</si>
  <si>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</si>
  <si>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</si>
  <si>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</si>
  <si>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</si>
  <si>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</si>
  <si>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</si>
  <si>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</si>
  <si>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</si>
  <si>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</si>
  <si>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</si>
  <si>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</si>
  <si>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</si>
  <si>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</si>
  <si>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</si>
  <si>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</si>
  <si>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</si>
  <si>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</si>
  <si>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</si>
  <si>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</si>
  <si>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</si>
  <si>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</si>
  <si>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</si>
  <si>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</si>
  <si>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</si>
  <si>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</si>
  <si>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</si>
  <si>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</si>
  <si>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</si>
  <si>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</si>
  <si>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</si>
  <si>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</si>
  <si>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</si>
  <si>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</si>
  <si>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</si>
  <si>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</si>
  <si>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</si>
  <si>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</si>
  <si>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</si>
  <si>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</si>
  <si>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</si>
  <si>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</si>
  <si>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</si>
  <si>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</si>
  <si>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</si>
  <si>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</si>
  <si>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</si>
  <si>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</si>
  <si>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</si>
  <si>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</si>
  <si>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</si>
  <si>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</si>
  <si>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</si>
  <si>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</si>
  <si>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</si>
  <si>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</si>
  <si>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</si>
  <si>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</si>
  <si>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</si>
  <si>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</si>
  <si>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</si>
  <si>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</si>
  <si>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</si>
  <si>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</si>
  <si>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</si>
  <si>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</si>
  <si>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</si>
  <si>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</si>
  <si>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</si>
  <si>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</si>
  <si>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</si>
  <si>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</si>
  <si>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</si>
  <si>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</si>
  <si>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</si>
  <si>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</si>
  <si>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</si>
  <si>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</si>
  <si>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</si>
  <si>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</si>
  <si>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</si>
  <si>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</si>
  <si>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</si>
  <si>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</si>
  <si>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</si>
  <si>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</si>
  <si>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</si>
  <si>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</si>
  <si>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</si>
  <si>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</si>
  <si>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</si>
  <si>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</si>
  <si>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</si>
  <si>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</si>
  <si>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</si>
  <si>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</si>
  <si>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</si>
  <si>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</si>
  <si>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</si>
  <si>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</si>
  <si>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</si>
  <si>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</si>
  <si>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</si>
  <si>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</si>
  <si>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</si>
  <si>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</si>
  <si>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</si>
  <si>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</si>
  <si>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</si>
  <si>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</si>
  <si>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</si>
  <si>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</si>
  <si>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</si>
  <si>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</si>
  <si>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</si>
  <si>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</si>
  <si>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</si>
  <si>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</si>
  <si>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</si>
  <si>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</si>
  <si>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</si>
  <si>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</si>
  <si>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</si>
  <si>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</si>
  <si>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</si>
  <si>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</si>
  <si>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</si>
  <si>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</si>
  <si>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</si>
  <si>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</si>
  <si>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</si>
  <si>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</si>
  <si>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</si>
  <si>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</si>
  <si>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</si>
  <si>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</si>
  <si>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</si>
  <si>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</si>
  <si>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</si>
  <si>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</si>
  <si>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</si>
  <si>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</si>
  <si>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</si>
  <si>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</si>
  <si>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</si>
  <si>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</si>
  <si>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</si>
  <si>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</si>
  <si>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</si>
  <si>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</si>
  <si>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</si>
  <si>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</si>
  <si>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</si>
  <si>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</si>
  <si>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</si>
  <si>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</si>
  <si>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</si>
  <si>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</si>
  <si>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</si>
  <si>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</si>
  <si>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</si>
  <si>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</si>
  <si>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</si>
  <si>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</si>
  <si>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</si>
  <si>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</si>
  <si>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</si>
  <si>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</si>
  <si>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</si>
  <si>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</si>
  <si>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</si>
  <si>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</si>
  <si>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</si>
  <si>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</si>
  <si>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</si>
  <si>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</si>
  <si>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</si>
  <si>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</si>
  <si>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</si>
  <si>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</si>
  <si>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</si>
  <si>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</si>
  <si>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</si>
  <si>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</si>
  <si>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</si>
  <si>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</si>
  <si>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</si>
  <si>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</si>
  <si>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</si>
  <si>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</si>
  <si>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</si>
  <si>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</si>
  <si>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</si>
  <si>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</si>
  <si>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</si>
  <si>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</si>
  <si>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</si>
  <si>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</si>
  <si>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</si>
  <si>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</si>
  <si>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</si>
  <si>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</si>
  <si>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</si>
  <si>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</si>
  <si>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</si>
  <si>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</si>
  <si>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</si>
  <si>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</si>
  <si>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</si>
  <si>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</si>
  <si>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</si>
  <si>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</si>
  <si>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</si>
  <si>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</si>
  <si>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</si>
  <si>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</si>
  <si>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</si>
  <si>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</si>
  <si>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</si>
  <si>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</si>
  <si>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</si>
  <si>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</si>
  <si>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</si>
  <si>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</si>
  <si>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</si>
  <si>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</si>
  <si>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</si>
  <si>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</si>
  <si>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</si>
  <si>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</si>
  <si>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</si>
  <si>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</si>
  <si>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</si>
  <si>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</si>
  <si>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</si>
  <si>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</si>
  <si>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</si>
  <si>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</si>
  <si>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</si>
  <si>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</si>
  <si>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</si>
  <si>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</si>
  <si>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</si>
  <si>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</si>
  <si>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</si>
  <si>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</si>
  <si>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</si>
  <si>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</si>
  <si>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</si>
  <si>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</si>
  <si>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</si>
  <si>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</si>
  <si>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</si>
  <si>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</si>
  <si>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</si>
  <si>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</si>
  <si>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</si>
  <si>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</si>
  <si>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</si>
  <si>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</si>
  <si>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</si>
  <si>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</si>
  <si>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</si>
  <si>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</si>
  <si>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</si>
  <si>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</si>
  <si>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</si>
  <si>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</si>
  <si>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</si>
  <si>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</si>
  <si>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</si>
  <si>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</si>
  <si>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</si>
  <si>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</si>
  <si>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</si>
  <si>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</si>
  <si>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</si>
  <si>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</si>
  <si>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</si>
  <si>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</si>
  <si>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</si>
  <si>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</si>
  <si>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</si>
  <si>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</si>
  <si>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</si>
  <si>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</si>
  <si>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</si>
  <si>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</si>
  <si>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</si>
  <si>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</si>
  <si>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</si>
  <si>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</si>
  <si>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</si>
  <si>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</si>
  <si>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</si>
  <si>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</si>
  <si>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</si>
  <si>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</si>
  <si>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</si>
  <si>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</si>
  <si>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</si>
  <si>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</si>
  <si>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</si>
  <si>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</si>
  <si>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</si>
  <si>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</si>
  <si>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</si>
  <si>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</si>
  <si>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</si>
  <si>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</si>
  <si>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</si>
  <si>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</si>
  <si>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</si>
  <si>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</si>
  <si>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</si>
  <si>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</si>
  <si>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</si>
  <si>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</si>
  <si>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</si>
  <si>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</si>
  <si>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</si>
  <si>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</si>
  <si>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</si>
  <si>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</si>
  <si>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</si>
  <si>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</si>
  <si>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</si>
  <si>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</si>
  <si>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</si>
  <si>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</si>
  <si>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</si>
  <si>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</si>
  <si>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</si>
  <si>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</si>
  <si>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</si>
  <si>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</si>
  <si>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</si>
  <si>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</si>
  <si>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</si>
  <si>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</si>
  <si>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</si>
  <si>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</si>
  <si>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</si>
  <si>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</si>
  <si>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</si>
  <si>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</si>
  <si>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</si>
  <si>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</si>
  <si>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</si>
  <si>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</si>
  <si>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</si>
  <si>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</si>
  <si>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</si>
  <si>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</si>
  <si>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</si>
  <si>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</si>
  <si>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</si>
  <si>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</si>
  <si>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</si>
  <si>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</si>
  <si>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</si>
  <si>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</si>
  <si>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</si>
  <si>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</si>
  <si>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</si>
  <si>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</si>
  <si>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</si>
  <si>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</si>
  <si>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</si>
  <si>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</si>
  <si>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</si>
  <si>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</si>
  <si>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</si>
  <si>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</si>
  <si>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</si>
  <si>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</si>
  <si>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</si>
  <si>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</si>
  <si>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</si>
  <si>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</si>
  <si>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</si>
  <si>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</si>
  <si>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</si>
  <si>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</si>
  <si>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</si>
  <si>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</si>
  <si>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</si>
  <si>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</si>
  <si>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</si>
  <si>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</si>
  <si>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</si>
  <si>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</si>
  <si>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</si>
  <si>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</si>
  <si>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</si>
  <si>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</si>
  <si>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</si>
  <si>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</si>
  <si>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</si>
  <si>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</si>
  <si>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</si>
  <si>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</si>
  <si>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</si>
  <si>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</si>
  <si>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</si>
  <si>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</si>
  <si>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</si>
  <si>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</si>
  <si>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</si>
  <si>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</si>
  <si>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</si>
  <si>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</si>
  <si>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</si>
  <si>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</si>
  <si>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</si>
  <si>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</si>
  <si>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</si>
  <si>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</si>
  <si>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</si>
  <si>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</si>
  <si>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</si>
  <si>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</si>
  <si>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</si>
  <si>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</si>
  <si>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</si>
  <si>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</si>
  <si>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</si>
  <si>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</si>
  <si>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</si>
  <si>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</si>
  <si>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</si>
  <si>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</si>
  <si>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</si>
  <si>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</si>
  <si>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</si>
  <si>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</si>
  <si>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</si>
  <si>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</si>
  <si>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</si>
  <si>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</si>
  <si>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</si>
  <si>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</si>
  <si>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</si>
  <si>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</si>
  <si>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</si>
  <si>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</si>
  <si>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</si>
  <si>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</si>
  <si>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</si>
  <si>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</si>
  <si>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</si>
  <si>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</si>
  <si>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</si>
  <si>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</si>
  <si>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</si>
  <si>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</si>
  <si>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</si>
  <si>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</si>
  <si>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</si>
  <si>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</si>
  <si>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</si>
  <si>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</si>
  <si>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</si>
  <si>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</si>
  <si>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</si>
  <si>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</si>
  <si>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</si>
  <si>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</si>
  <si>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</si>
  <si>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</si>
  <si>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</si>
  <si>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</si>
  <si>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</si>
  <si>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</si>
  <si>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</si>
  <si>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</si>
  <si>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</si>
  <si>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</si>
  <si>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</si>
  <si>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</si>
  <si>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</si>
  <si>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</si>
  <si>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</si>
  <si>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</si>
  <si>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</si>
  <si>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</si>
  <si>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</si>
  <si>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</si>
  <si>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</si>
  <si>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</si>
  <si>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</si>
  <si>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</si>
  <si>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</si>
  <si>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</si>
  <si>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</si>
  <si>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</si>
  <si>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</si>
  <si>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</si>
  <si>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</si>
  <si>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</si>
  <si>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</si>
  <si>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</si>
  <si>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</si>
  <si>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</si>
  <si>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</si>
  <si>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</si>
  <si>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</si>
  <si>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</si>
  <si>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</si>
  <si>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</si>
  <si>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</si>
  <si>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</si>
  <si>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</si>
  <si>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</si>
  <si>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</si>
  <si>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</si>
  <si>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</si>
  <si>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</si>
  <si>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</si>
  <si>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</si>
  <si>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</si>
  <si>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</si>
  <si>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</si>
  <si>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</si>
  <si>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</si>
  <si>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</si>
  <si>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</si>
  <si>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</si>
  <si>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</si>
  <si>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</si>
  <si>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</si>
  <si>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</si>
  <si>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</si>
  <si>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</si>
  <si>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</si>
  <si>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</si>
  <si>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</si>
  <si>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</si>
  <si>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</si>
  <si>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</si>
  <si>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</si>
  <si>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</si>
  <si>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</si>
  <si>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</si>
  <si>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</si>
  <si>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</si>
  <si>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</si>
  <si>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</si>
  <si>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</si>
  <si>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</si>
  <si>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</si>
  <si>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</si>
  <si>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</si>
  <si>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</si>
  <si>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</si>
  <si>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</si>
  <si>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</si>
  <si>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</si>
  <si>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</si>
  <si>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</si>
  <si>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</si>
  <si>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</si>
  <si>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</si>
  <si>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</si>
  <si>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</si>
  <si>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</si>
  <si>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</si>
  <si>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</si>
  <si>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</si>
  <si>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</si>
  <si>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</si>
  <si>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</si>
  <si>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</si>
  <si>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</si>
  <si>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</si>
  <si>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</si>
  <si>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</si>
  <si>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</si>
  <si>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</si>
  <si>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</si>
  <si>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</si>
  <si>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</si>
  <si>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</si>
  <si>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</si>
  <si>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</si>
  <si>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</si>
  <si>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</si>
  <si>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</si>
  <si>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</si>
  <si>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</si>
  <si>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</si>
  <si>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</si>
  <si>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</si>
  <si>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</si>
  <si>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</si>
  <si>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</si>
  <si>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</si>
  <si>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</si>
  <si>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</si>
  <si>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</si>
  <si>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</si>
  <si>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</si>
  <si>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</si>
  <si>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</si>
  <si>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</si>
  <si>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</si>
  <si>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</si>
  <si>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</si>
  <si>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</si>
  <si>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</si>
  <si>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</si>
  <si>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</si>
  <si>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</si>
  <si>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</si>
  <si>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</si>
  <si>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</si>
  <si>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</si>
  <si>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</si>
  <si>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</si>
  <si>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</si>
  <si>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</si>
  <si>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</si>
  <si>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</si>
  <si>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</si>
  <si>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</si>
  <si>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</si>
  <si>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</si>
  <si>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</si>
  <si>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</si>
  <si>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</si>
  <si>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</si>
  <si>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</si>
  <si>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</si>
  <si>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</si>
  <si>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</si>
  <si>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</si>
  <si>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</si>
  <si>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</si>
  <si>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</si>
  <si>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</si>
  <si>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</si>
  <si>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</si>
  <si>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</si>
  <si>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</si>
  <si>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</si>
  <si>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</si>
  <si>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</si>
  <si>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</si>
  <si>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</si>
  <si>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</si>
  <si>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</si>
  <si>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</si>
  <si>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</si>
  <si>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</si>
  <si>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</si>
  <si>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</si>
  <si>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</si>
  <si>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</si>
  <si>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</si>
  <si>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</si>
  <si>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</si>
  <si>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</si>
  <si>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</si>
  <si>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</si>
  <si>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</si>
  <si>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</si>
  <si>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</si>
  <si>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</si>
  <si>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</si>
  <si>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</si>
  <si>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</si>
  <si>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</si>
  <si>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</si>
  <si>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</si>
  <si>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</si>
  <si>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</si>
  <si>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</si>
  <si>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</si>
  <si>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</si>
  <si>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</si>
  <si>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</si>
  <si>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</si>
  <si>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</si>
  <si>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</si>
  <si>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</si>
  <si>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</si>
  <si>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</si>
  <si>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</si>
  <si>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</si>
  <si>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</si>
  <si>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</si>
  <si>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</si>
  <si>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</si>
  <si>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</si>
  <si>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</si>
  <si>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</si>
  <si>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</si>
  <si>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</si>
  <si>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</si>
  <si>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</si>
  <si>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</si>
  <si>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</si>
  <si>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</si>
  <si>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</si>
  <si>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</si>
  <si>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</si>
  <si>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</si>
  <si>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</si>
  <si>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</si>
  <si>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</si>
  <si>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</si>
  <si>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</si>
  <si>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</si>
  <si>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</si>
  <si>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</si>
  <si>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</si>
  <si>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</si>
  <si>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</si>
  <si>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</si>
  <si>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</si>
  <si>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</si>
  <si>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</si>
  <si>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</si>
  <si>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</si>
  <si>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</si>
  <si>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</si>
  <si>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</si>
  <si>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</si>
  <si>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</si>
  <si>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</si>
  <si>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</si>
  <si>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</si>
  <si>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</si>
  <si>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</si>
  <si>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</si>
  <si>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</si>
  <si>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</si>
  <si>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</si>
  <si>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</si>
  <si>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</si>
  <si>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</si>
  <si>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</si>
  <si>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</si>
  <si>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</si>
  <si>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</si>
  <si>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</si>
  <si>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</si>
  <si>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</si>
  <si>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</si>
  <si>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</si>
  <si>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</si>
  <si>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</si>
  <si>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</si>
  <si>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</si>
  <si>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</si>
  <si>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</si>
  <si>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</si>
  <si>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</si>
  <si>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</si>
  <si>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</si>
  <si>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</si>
  <si>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</si>
  <si>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</si>
  <si>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</si>
  <si>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</si>
  <si>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</si>
  <si>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</si>
  <si>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</si>
  <si>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</si>
  <si>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</si>
  <si>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</si>
  <si>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</si>
  <si>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</si>
  <si>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</si>
  <si>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</si>
  <si>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</si>
  <si>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</si>
  <si>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</si>
  <si>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</si>
  <si>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</si>
  <si>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</si>
  <si>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</si>
  <si>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</si>
  <si>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</si>
  <si>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</si>
  <si>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</si>
  <si>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</si>
  <si>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</si>
  <si>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</si>
  <si>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</si>
  <si>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</si>
  <si>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</si>
  <si>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</si>
  <si>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</si>
  <si>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</si>
  <si>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</si>
  <si>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</si>
  <si>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</si>
  <si>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</si>
  <si>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</si>
  <si>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</si>
  <si>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</si>
  <si>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</si>
  <si>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</si>
  <si>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</si>
  <si>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</si>
  <si>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</si>
  <si>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</si>
  <si>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</si>
  <si>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</si>
  <si>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</si>
  <si>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</si>
  <si>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</si>
  <si>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</si>
  <si>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</si>
  <si>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</si>
  <si>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</si>
  <si>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</si>
  <si>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</si>
  <si>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</si>
  <si>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</si>
  <si>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</si>
  <si>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</si>
  <si>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</si>
  <si>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</si>
  <si>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</si>
  <si>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</si>
  <si>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</si>
  <si>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</si>
  <si>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</si>
  <si>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</si>
  <si>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</si>
  <si>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</si>
  <si>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</si>
  <si>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</si>
  <si>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</si>
  <si>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</si>
  <si>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</si>
  <si>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</si>
  <si>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</si>
  <si>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</si>
  <si>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</si>
  <si>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</si>
  <si>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</si>
  <si>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</si>
  <si>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</si>
  <si>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</si>
  <si>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</si>
  <si>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</si>
  <si>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</si>
  <si>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</si>
  <si>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</si>
  <si>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</si>
  <si>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</si>
  <si>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</si>
  <si>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</si>
  <si>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</si>
  <si>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</si>
  <si>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</si>
  <si>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</si>
  <si>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</si>
  <si>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</si>
  <si>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</si>
  <si>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</si>
  <si>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</si>
  <si>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</si>
  <si>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</si>
  <si>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</si>
  <si>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</si>
  <si>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</si>
  <si>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</si>
  <si>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</si>
  <si>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</si>
  <si>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</si>
  <si>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</si>
  <si>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</si>
  <si>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</si>
  <si>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</si>
  <si>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</si>
  <si>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</si>
  <si>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</si>
  <si>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</si>
  <si>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</si>
  <si>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</si>
  <si>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</si>
  <si>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</si>
  <si>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</si>
  <si>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</si>
  <si>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</si>
  <si>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</si>
  <si>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</si>
  <si>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</si>
  <si>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</si>
  <si>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</si>
  <si>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</si>
  <si>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</si>
  <si>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</si>
  <si>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</si>
  <si>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</si>
  <si>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</si>
  <si>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</si>
  <si>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</si>
  <si>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</si>
  <si>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</si>
  <si>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</si>
  <si>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</si>
  <si>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</si>
  <si>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</si>
  <si>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</si>
  <si>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</si>
  <si>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</si>
  <si>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</si>
  <si>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</si>
  <si>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</si>
  <si>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</si>
  <si>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</si>
  <si>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</si>
  <si>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</si>
  <si>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</si>
  <si>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</si>
  <si>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</si>
  <si>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</si>
  <si>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</si>
  <si>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</si>
  <si>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</si>
  <si>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</si>
  <si>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</si>
  <si>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</si>
  <si>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</si>
  <si>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</si>
  <si>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</si>
  <si>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</si>
  <si>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</si>
  <si>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</si>
  <si>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</si>
  <si>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</si>
  <si>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</si>
  <si>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</si>
  <si>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</si>
  <si>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</si>
  <si>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</si>
  <si>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</si>
  <si>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</si>
  <si>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</si>
  <si>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</si>
  <si>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</si>
  <si>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</si>
  <si>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</si>
  <si>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</si>
  <si>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</si>
  <si>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</si>
  <si>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</si>
  <si>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</si>
  <si>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</si>
  <si>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</si>
  <si>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</si>
  <si>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</si>
  <si>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</si>
  <si>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</si>
  <si>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</si>
  <si>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</si>
  <si>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</si>
  <si>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</si>
  <si>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</si>
  <si>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</si>
  <si>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</si>
  <si>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</si>
  <si>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</si>
  <si>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</si>
  <si>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</si>
  <si>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</si>
  <si>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</si>
  <si>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</si>
  <si>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</si>
  <si>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</si>
  <si>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</si>
  <si>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</si>
  <si>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</si>
  <si>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</si>
  <si>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</si>
  <si>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</si>
  <si>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</si>
  <si>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</si>
  <si>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</si>
  <si>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</si>
  <si>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</si>
  <si>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</si>
  <si>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</si>
  <si>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</si>
  <si>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</si>
  <si>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</si>
  <si>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</si>
  <si>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</si>
  <si>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</si>
  <si>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</si>
  <si>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</si>
  <si>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</si>
  <si>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</si>
  <si>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</si>
  <si>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</si>
  <si>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</si>
  <si>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</si>
  <si>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</si>
  <si>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</si>
  <si>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</si>
  <si>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</si>
  <si>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</si>
  <si>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</si>
  <si>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</si>
  <si>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</si>
  <si>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</si>
  <si>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</si>
  <si>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</si>
  <si>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</si>
  <si>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</si>
  <si>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</si>
  <si>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</si>
  <si>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</si>
  <si>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</si>
  <si>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</si>
  <si>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</si>
  <si>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</si>
  <si>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</si>
  <si>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</si>
  <si>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</si>
  <si>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</si>
  <si>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</si>
  <si>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</si>
  <si>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</si>
  <si>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</si>
  <si>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</si>
  <si>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</si>
  <si>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</si>
  <si>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</si>
  <si>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</si>
  <si>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</si>
  <si>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</si>
  <si>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</si>
  <si>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</si>
  <si>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</si>
  <si>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</si>
  <si>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</si>
  <si>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</si>
  <si>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</si>
  <si>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</si>
  <si>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</si>
  <si>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</si>
  <si>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</si>
  <si>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</si>
  <si>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</si>
  <si>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</si>
  <si>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</si>
  <si>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</si>
  <si>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</si>
  <si>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</si>
  <si>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</si>
  <si>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</si>
  <si>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</si>
  <si>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</si>
  <si>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</si>
  <si>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</si>
  <si>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</si>
  <si>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</si>
  <si>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</si>
  <si>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</si>
  <si>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</si>
  <si>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</si>
  <si>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</si>
  <si>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</si>
  <si>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</si>
  <si>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</si>
  <si>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</si>
  <si>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</si>
  <si>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</si>
  <si>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</si>
  <si>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</si>
  <si>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</si>
  <si>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</si>
  <si>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</si>
  <si>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</si>
  <si>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</si>
  <si>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</si>
  <si>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</si>
  <si>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</si>
  <si>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</si>
  <si>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</si>
  <si>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</si>
  <si>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</si>
  <si>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</si>
  <si>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</si>
  <si>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</si>
  <si>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</si>
  <si>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</si>
  <si>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</si>
  <si>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</si>
  <si>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</si>
  <si>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</si>
  <si>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</si>
  <si>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</si>
  <si>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</si>
  <si>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</si>
  <si>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</si>
  <si>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</si>
  <si>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</si>
  <si>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</si>
  <si>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</si>
  <si>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</si>
  <si>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</si>
  <si>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</si>
  <si>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</si>
  <si>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</si>
  <si>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</si>
  <si>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</si>
  <si>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</si>
  <si>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</si>
  <si>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</si>
  <si>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</si>
  <si>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</si>
  <si>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</si>
  <si>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</si>
  <si>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</si>
  <si>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</si>
  <si>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</si>
  <si>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</si>
  <si>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</si>
  <si>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</si>
  <si>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</si>
  <si>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</si>
  <si>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</si>
  <si>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</si>
  <si>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</si>
  <si>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</si>
  <si>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</si>
  <si>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</si>
  <si>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</si>
  <si>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</si>
  <si>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</si>
  <si>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</si>
  <si>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</si>
  <si>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</si>
  <si>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</si>
  <si>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</si>
  <si>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</si>
  <si>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</si>
  <si>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</si>
  <si>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</si>
  <si>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</si>
  <si>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</si>
  <si>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</si>
  <si>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</si>
  <si>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</si>
  <si>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</si>
  <si>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</si>
  <si>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</si>
  <si>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</si>
  <si>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</si>
  <si>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</si>
  <si>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</si>
  <si>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</si>
  <si>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</si>
  <si>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</si>
  <si>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</si>
  <si>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</si>
  <si>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</si>
  <si>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</si>
  <si>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</si>
  <si>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</si>
  <si>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</si>
  <si>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</si>
  <si>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</si>
  <si>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</si>
  <si>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</si>
  <si>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</si>
  <si>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</si>
  <si>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</si>
  <si>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</si>
  <si>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</si>
  <si>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</si>
  <si>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</si>
  <si>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</si>
  <si>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</si>
  <si>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</si>
  <si>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</si>
  <si>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</si>
  <si>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</si>
  <si>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</si>
  <si>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</si>
  <si>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</si>
  <si>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</si>
  <si>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</si>
  <si>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</si>
  <si>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</si>
  <si>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</si>
  <si>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</si>
  <si>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</si>
  <si>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</si>
  <si>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</si>
  <si>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</si>
  <si>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</si>
  <si>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</si>
  <si>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</si>
  <si>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</si>
  <si>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</si>
  <si>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</si>
  <si>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</si>
  <si>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</si>
  <si>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</si>
  <si>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</si>
  <si>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</si>
  <si>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</si>
  <si>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</si>
  <si>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</si>
  <si>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</si>
  <si>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</si>
  <si>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</si>
  <si>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</si>
  <si>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</si>
  <si>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</si>
  <si>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</si>
  <si>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</si>
  <si>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</si>
  <si>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</si>
  <si>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</si>
  <si>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</si>
  <si>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</si>
  <si>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</si>
  <si>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</si>
  <si>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</si>
  <si>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</si>
  <si>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</si>
  <si>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</si>
  <si>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</si>
  <si>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</si>
  <si>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</si>
  <si>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</si>
  <si>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</si>
  <si>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</si>
  <si>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</si>
  <si>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</si>
  <si>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</si>
  <si>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</si>
  <si>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</si>
  <si>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</si>
  <si>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</si>
  <si>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</si>
  <si>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</si>
  <si>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</si>
  <si>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</si>
  <si>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</si>
  <si>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</si>
  <si>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</si>
  <si>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</si>
  <si>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</si>
  <si>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</si>
  <si>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</si>
  <si>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</si>
  <si>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</si>
  <si>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</si>
  <si>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</si>
  <si>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</si>
  <si>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</si>
  <si>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</si>
  <si>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</si>
  <si>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</si>
  <si>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</si>
  <si>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</si>
  <si>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</si>
  <si>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</si>
  <si>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</si>
  <si>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</si>
  <si>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</si>
  <si>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</si>
  <si>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</si>
  <si>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</si>
  <si>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</si>
  <si>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</si>
  <si>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</si>
  <si>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</si>
  <si>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</si>
  <si>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</si>
  <si>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</si>
  <si>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</si>
  <si>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</si>
  <si>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</si>
  <si>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</si>
  <si>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</si>
  <si>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</si>
  <si>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</si>
  <si>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</si>
  <si>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</si>
  <si>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</si>
  <si>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</si>
  <si>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</si>
  <si>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</si>
  <si>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</si>
  <si>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</si>
  <si>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</si>
  <si>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</si>
  <si>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</si>
  <si>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</si>
  <si>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</si>
  <si>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</si>
  <si>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</si>
  <si>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</si>
  <si>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</si>
  <si>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</si>
  <si>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</si>
  <si>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</si>
  <si>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</si>
  <si>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</si>
  <si>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</si>
  <si>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</si>
  <si>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</si>
  <si>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</si>
  <si>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</si>
  <si>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</si>
  <si>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</si>
  <si>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</si>
  <si>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</si>
  <si>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</si>
  <si>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</si>
  <si>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</si>
  <si>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</si>
  <si>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</si>
  <si>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</si>
  <si>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</si>
  <si>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</si>
  <si>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</si>
  <si>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</si>
  <si>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</si>
  <si>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</si>
  <si>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</si>
  <si>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</si>
  <si>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</si>
  <si>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</si>
  <si>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</si>
  <si>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</si>
  <si>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</si>
  <si>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</si>
  <si>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</si>
  <si>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</si>
  <si>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</si>
  <si>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</si>
  <si>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</si>
  <si>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</si>
  <si>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</si>
  <si>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</si>
  <si>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</si>
  <si>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</si>
  <si>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</si>
  <si>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</si>
  <si>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</si>
  <si>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</si>
  <si>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</si>
  <si>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</si>
  <si>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</si>
  <si>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</si>
  <si>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</si>
  <si>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</si>
  <si>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</si>
  <si>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</si>
  <si>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</si>
  <si>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</si>
  <si>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</si>
  <si>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</si>
  <si>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</si>
  <si>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</si>
  <si>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</si>
  <si>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</si>
  <si>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</si>
  <si>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</si>
  <si>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</si>
  <si>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</si>
  <si>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</si>
  <si>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</si>
  <si>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</si>
  <si>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</si>
  <si>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</si>
  <si>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</si>
  <si>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</si>
  <si>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</si>
  <si>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</si>
  <si>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</si>
  <si>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</si>
  <si>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</si>
  <si>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</si>
  <si>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</si>
  <si>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</si>
  <si>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</si>
  <si>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</si>
  <si>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</si>
  <si>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</si>
  <si>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</si>
  <si>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</si>
  <si>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</si>
  <si>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</si>
  <si>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</si>
  <si>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</si>
  <si>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</si>
  <si>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</si>
  <si>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</si>
  <si>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</si>
  <si>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</si>
  <si>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</si>
  <si>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</si>
  <si>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</si>
  <si>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</si>
  <si>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</si>
  <si>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</si>
  <si>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</si>
  <si>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</si>
  <si>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</si>
  <si>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</si>
  <si>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</si>
  <si>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</si>
  <si>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</si>
  <si>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</si>
  <si>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</si>
  <si>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</si>
  <si>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</si>
  <si>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</si>
  <si>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</si>
  <si>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</si>
  <si>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</si>
  <si>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</si>
  <si>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</si>
  <si>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</si>
  <si>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</si>
  <si>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</si>
  <si>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</si>
  <si>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</si>
  <si>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</si>
  <si>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</si>
  <si>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</si>
  <si>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</si>
  <si>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</si>
  <si>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</si>
  <si>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</si>
  <si>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</si>
  <si>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</si>
  <si>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</si>
  <si>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</si>
  <si>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</si>
  <si>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</si>
  <si>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</si>
  <si>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</si>
  <si>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</si>
  <si>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</si>
  <si>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</si>
  <si>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</si>
  <si>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</si>
  <si>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</si>
  <si>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</si>
  <si>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</si>
  <si>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</si>
  <si>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</si>
  <si>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</si>
  <si>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</si>
  <si>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</si>
  <si>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</si>
  <si>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</si>
  <si>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</si>
  <si>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</si>
  <si>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</si>
  <si>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</si>
  <si>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</si>
  <si>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</si>
  <si>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</si>
  <si>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</si>
  <si>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</si>
  <si>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</si>
  <si>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</si>
  <si>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</si>
  <si>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</si>
  <si>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</si>
  <si>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</si>
  <si>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</si>
  <si>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</si>
  <si>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</si>
  <si>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</si>
  <si>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</si>
  <si>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</si>
  <si>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</si>
  <si>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</si>
  <si>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</si>
  <si>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</si>
  <si>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</si>
  <si>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</si>
  <si>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</si>
  <si>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</si>
  <si>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</si>
  <si>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</si>
  <si>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</si>
  <si>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</si>
  <si>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</si>
  <si>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</si>
  <si>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</si>
  <si>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</si>
  <si>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</si>
  <si>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</si>
  <si>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</si>
  <si>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</si>
  <si>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</si>
  <si>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</si>
  <si>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</si>
  <si>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</si>
  <si>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</si>
  <si>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</si>
  <si>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</si>
  <si>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</si>
  <si>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</si>
  <si>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</si>
  <si>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</si>
  <si>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</si>
  <si>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</si>
  <si>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</si>
  <si>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</si>
  <si>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</si>
  <si>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</si>
  <si>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</si>
  <si>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</si>
  <si>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</si>
  <si>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</si>
  <si>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</si>
  <si>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</si>
  <si>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</si>
  <si>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</si>
  <si>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</si>
  <si>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</si>
  <si>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</si>
  <si>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</si>
  <si>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</si>
  <si>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</si>
  <si>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</si>
  <si>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</si>
  <si>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</si>
  <si>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</si>
  <si>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</si>
  <si>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</si>
  <si>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</si>
  <si>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</si>
  <si>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</si>
  <si>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</si>
  <si>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</si>
  <si>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</si>
  <si>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</si>
  <si>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</si>
  <si>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</si>
  <si>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</si>
  <si>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</si>
  <si>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</si>
  <si>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</si>
  <si>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</si>
  <si>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</si>
  <si>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</si>
  <si>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</si>
  <si>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</si>
  <si>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</si>
  <si>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</si>
  <si>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</si>
  <si>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</si>
  <si>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</si>
  <si>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</si>
  <si>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</si>
  <si>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</si>
  <si>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</si>
  <si>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</si>
  <si>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</si>
  <si>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</si>
  <si>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</si>
  <si>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</si>
  <si>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</si>
  <si>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</si>
  <si>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</si>
  <si>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</si>
  <si>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</si>
  <si>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</si>
  <si>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</si>
  <si>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</si>
  <si>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</si>
  <si>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</si>
  <si>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</si>
  <si>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</si>
  <si>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</si>
  <si>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</si>
  <si>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</si>
  <si>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</si>
  <si>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</si>
  <si>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</si>
  <si>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</si>
  <si>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</si>
  <si>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</si>
  <si>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</si>
  <si>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</si>
  <si>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</si>
  <si>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</si>
  <si>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</si>
  <si>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</si>
  <si>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</si>
  <si>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</si>
  <si>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</si>
  <si>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</si>
  <si>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</si>
  <si>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</si>
  <si>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</si>
  <si>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</si>
  <si>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</si>
  <si>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</si>
  <si>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</si>
  <si>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</si>
  <si>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</si>
  <si>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</si>
  <si>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</si>
  <si>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</si>
  <si>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</si>
  <si>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</si>
  <si>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</si>
  <si>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</si>
  <si>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</si>
  <si>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</si>
  <si>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</si>
  <si>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</si>
  <si>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</si>
  <si>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</si>
  <si>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</si>
  <si>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</si>
  <si>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</si>
  <si>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</si>
  <si>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</si>
  <si>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</si>
  <si>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</si>
  <si>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</si>
  <si>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</si>
  <si>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</si>
  <si>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</si>
  <si>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</si>
  <si>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</si>
  <si>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</si>
  <si>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</si>
  <si>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</si>
  <si>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</si>
  <si>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</si>
  <si>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</si>
  <si>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</si>
  <si>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</si>
  <si>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</si>
  <si>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</si>
  <si>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</si>
  <si>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</si>
  <si>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</si>
  <si>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</si>
  <si>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</si>
  <si>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</si>
  <si>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</si>
  <si>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</si>
  <si>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</si>
  <si>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</si>
  <si>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</si>
  <si>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</si>
  <si>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</si>
  <si>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</si>
  <si>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</si>
  <si>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</si>
  <si>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</si>
  <si>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</si>
  <si>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</si>
  <si>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</si>
  <si>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</si>
  <si>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</si>
  <si>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</si>
  <si>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</si>
  <si>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</si>
  <si>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</si>
  <si>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</si>
  <si>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</si>
  <si>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</si>
  <si>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</si>
  <si>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</si>
  <si>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</si>
  <si>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</si>
  <si>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</si>
  <si>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</si>
  <si>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</si>
  <si>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</si>
  <si>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</si>
  <si>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</si>
  <si>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</si>
  <si>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</si>
  <si>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</si>
  <si>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</si>
  <si>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</si>
  <si>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</si>
  <si>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</si>
  <si>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</si>
  <si>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</si>
  <si>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</si>
  <si>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</si>
  <si>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</si>
  <si>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</si>
  <si>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</si>
  <si>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</si>
  <si>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</si>
  <si>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</si>
  <si>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</si>
  <si>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</si>
  <si>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</si>
  <si>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</si>
  <si>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</si>
  <si>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</si>
  <si>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</si>
  <si>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</si>
  <si>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</si>
  <si>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</si>
  <si>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</si>
  <si>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</si>
  <si>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</si>
  <si>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</si>
  <si>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</si>
  <si>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</si>
  <si>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</si>
  <si>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</si>
  <si>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</si>
  <si>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</si>
  <si>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</si>
  <si>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</si>
  <si>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</si>
  <si>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</si>
  <si>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</si>
  <si>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</si>
  <si>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</si>
  <si>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</si>
  <si>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</si>
  <si>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</si>
  <si>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</si>
  <si>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</si>
  <si>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</si>
  <si>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</si>
  <si>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</si>
  <si>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</si>
  <si>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</si>
  <si>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</si>
  <si>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</si>
  <si>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</si>
  <si>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</si>
  <si>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</si>
  <si>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</si>
  <si>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</si>
  <si>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</si>
  <si>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</si>
  <si>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</si>
  <si>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</si>
  <si>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</si>
  <si>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</si>
  <si>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</si>
  <si>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</si>
  <si>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</si>
  <si>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</si>
  <si>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</si>
  <si>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</si>
  <si>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</si>
  <si>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</si>
  <si>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</si>
  <si>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</si>
  <si>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</si>
  <si>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</si>
  <si>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</si>
  <si>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</si>
  <si>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</si>
  <si>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</si>
  <si>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</si>
  <si>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</si>
  <si>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</si>
  <si>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</si>
  <si>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</si>
  <si>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</si>
  <si>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</si>
  <si>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</si>
  <si>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</si>
  <si>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</si>
  <si>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</si>
  <si>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</si>
  <si>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</si>
  <si>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</si>
  <si>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</si>
  <si>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</si>
  <si>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</si>
  <si>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</si>
  <si>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</si>
  <si>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</si>
  <si>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</si>
  <si>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</si>
  <si>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</si>
  <si>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</si>
  <si>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</si>
  <si>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</si>
  <si>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</si>
  <si>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</si>
  <si>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</si>
  <si>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</si>
  <si>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</si>
  <si>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</si>
  <si>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</si>
  <si>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</si>
  <si>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</si>
  <si>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</si>
  <si>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</si>
  <si>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</si>
  <si>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</si>
  <si>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</si>
  <si>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</si>
  <si>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</si>
  <si>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</si>
  <si>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</si>
  <si>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</si>
  <si>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</si>
  <si>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</si>
  <si>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</si>
  <si>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</si>
  <si>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</si>
  <si>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</si>
  <si>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</si>
  <si>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</si>
  <si>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</si>
  <si>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</si>
  <si>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</si>
  <si>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</si>
  <si>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</si>
  <si>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</si>
  <si>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</si>
  <si>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</si>
  <si>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</si>
  <si>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</si>
  <si>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</si>
  <si>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</si>
  <si>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</si>
  <si>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</si>
  <si>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</si>
  <si>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</si>
  <si>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</si>
  <si>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</si>
  <si>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</si>
  <si>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</si>
  <si>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</si>
  <si>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</si>
  <si>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</si>
  <si>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</si>
  <si>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</si>
  <si>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</si>
  <si>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</si>
  <si>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</si>
  <si>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</si>
  <si>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</si>
  <si>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</si>
  <si>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</si>
  <si>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</si>
  <si>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</si>
  <si>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</si>
  <si>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</si>
  <si>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</si>
  <si>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</si>
  <si>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</si>
  <si>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</si>
  <si>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</si>
  <si>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</si>
  <si>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</si>
  <si>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</si>
  <si>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</si>
  <si>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</si>
  <si>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</si>
  <si>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</si>
  <si>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</si>
  <si>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</si>
  <si>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</si>
  <si>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</si>
  <si>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</si>
  <si>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</si>
  <si>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</si>
  <si>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</si>
  <si>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</si>
  <si>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</si>
  <si>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</si>
  <si>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</si>
  <si>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</si>
  <si>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</si>
  <si>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</si>
  <si>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</si>
  <si>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</si>
  <si>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</si>
  <si>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</si>
  <si>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</si>
  <si>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</si>
  <si>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</si>
  <si>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</si>
  <si>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</si>
  <si>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</si>
  <si>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</si>
  <si>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</si>
  <si>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</si>
  <si>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</si>
  <si>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</si>
  <si>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</si>
  <si>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</si>
  <si>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</si>
  <si>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</si>
  <si>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</si>
  <si>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</si>
  <si>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</si>
  <si>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</si>
  <si>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</si>
  <si>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</si>
  <si>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</si>
  <si>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</si>
  <si>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</si>
  <si>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</si>
  <si>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</si>
  <si>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</si>
  <si>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</si>
  <si>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</si>
  <si>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</si>
  <si>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</si>
  <si>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</si>
  <si>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</si>
  <si>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</si>
  <si>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</si>
  <si>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</si>
  <si>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</si>
  <si>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</si>
  <si>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</si>
  <si>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</si>
  <si>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</si>
  <si>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</si>
  <si>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</si>
  <si>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</si>
  <si>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</si>
  <si>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</si>
  <si>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</si>
  <si>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</si>
  <si>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</si>
  <si>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</si>
  <si>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</si>
  <si>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</si>
  <si>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</si>
  <si>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</si>
  <si>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</si>
  <si>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</si>
  <si>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</si>
  <si>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</si>
  <si>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</si>
  <si>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</si>
  <si>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</si>
  <si>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</si>
  <si>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</si>
  <si>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</si>
  <si>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</si>
  <si>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</si>
  <si>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</si>
  <si>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</si>
  <si>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</si>
  <si>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</si>
  <si>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</si>
  <si>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</si>
  <si>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</si>
  <si>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</si>
  <si>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</si>
  <si>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</si>
  <si>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</si>
  <si>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</si>
  <si>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</si>
  <si>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</si>
  <si>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</si>
  <si>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</si>
  <si>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</si>
  <si>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</si>
  <si>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</si>
  <si>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</si>
  <si>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</si>
  <si>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</si>
  <si>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</si>
  <si>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</si>
  <si>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</si>
  <si>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</si>
  <si>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</si>
  <si>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</si>
  <si>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</si>
  <si>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</si>
  <si>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</si>
  <si>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</si>
  <si>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</si>
  <si>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</si>
  <si>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</si>
  <si>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</si>
  <si>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</si>
  <si>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</si>
  <si>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</si>
  <si>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</si>
  <si>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</si>
  <si>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</si>
  <si>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</si>
  <si>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</si>
  <si>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</si>
  <si>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</si>
  <si>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</si>
  <si>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</si>
  <si>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</si>
  <si>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</si>
  <si>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</si>
  <si>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</si>
  <si>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</si>
  <si>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</si>
  <si>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</si>
  <si>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</si>
  <si>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</si>
  <si>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</si>
  <si>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</si>
  <si>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</si>
  <si>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</si>
  <si>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</si>
  <si>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</si>
  <si>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</si>
  <si>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</si>
  <si>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</si>
  <si>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</si>
  <si>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</si>
  <si>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</si>
  <si>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</si>
  <si>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</si>
  <si>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</si>
  <si>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</si>
  <si>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</si>
  <si>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</si>
  <si>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</si>
  <si>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</si>
  <si>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</si>
  <si>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</si>
  <si>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</si>
  <si>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</si>
  <si>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</si>
  <si>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</si>
  <si>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</si>
  <si>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</si>
  <si>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</si>
  <si>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</si>
  <si>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</si>
  <si>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</si>
  <si>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</si>
  <si>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</si>
  <si>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</si>
  <si>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</si>
  <si>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</si>
  <si>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</si>
  <si>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</si>
  <si>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</si>
  <si>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</si>
  <si>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</si>
  <si>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</si>
  <si>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</si>
  <si>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</si>
  <si>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</si>
  <si>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</si>
  <si>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</si>
  <si>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</si>
  <si>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</si>
  <si>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</si>
  <si>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</si>
  <si>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</si>
  <si>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</si>
  <si>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</si>
  <si>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</si>
  <si>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</si>
  <si>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</si>
  <si>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</si>
  <si>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</si>
  <si>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</si>
  <si>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</si>
  <si>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</si>
  <si>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</si>
  <si>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</si>
  <si>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</si>
  <si>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</si>
  <si>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</si>
  <si>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</si>
  <si>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</si>
  <si>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</si>
  <si>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</si>
  <si>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</si>
  <si>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</si>
  <si>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</si>
  <si>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</si>
  <si>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</si>
  <si>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</si>
  <si>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</si>
  <si>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</si>
  <si>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</si>
  <si>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</si>
  <si>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</si>
  <si>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</si>
  <si>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</si>
  <si>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</si>
  <si>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</si>
  <si>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</si>
  <si>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</si>
  <si>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</si>
  <si>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</si>
  <si>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</si>
  <si>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</si>
  <si>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</si>
  <si>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</si>
  <si>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</si>
  <si>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</si>
  <si>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</si>
  <si>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</si>
  <si>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</si>
  <si>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</si>
  <si>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</si>
  <si>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</si>
  <si>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</si>
  <si>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</si>
  <si>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</si>
  <si>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</si>
  <si>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</si>
  <si>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</si>
  <si>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</si>
  <si>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</si>
  <si>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</si>
  <si>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</si>
  <si>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</si>
  <si>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</si>
  <si>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</si>
  <si>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</si>
  <si>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</si>
  <si>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</si>
  <si>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</si>
  <si>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</si>
  <si>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</si>
  <si>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</si>
  <si>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</si>
  <si>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</si>
  <si>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</si>
  <si>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</si>
  <si>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</si>
  <si>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</si>
  <si>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</si>
  <si>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</si>
  <si>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</si>
  <si>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</si>
  <si>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</si>
  <si>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</si>
  <si>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</si>
  <si>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</si>
  <si>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</si>
  <si>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</si>
  <si>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</si>
  <si>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</si>
  <si>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</si>
  <si>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</si>
  <si>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</si>
  <si>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</si>
  <si>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</si>
  <si>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</si>
  <si>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</si>
  <si>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</si>
  <si>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</si>
  <si>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</si>
  <si>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</si>
  <si>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</si>
  <si>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</si>
  <si>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</si>
  <si>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</si>
  <si>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</si>
  <si>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</si>
  <si>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</si>
  <si>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</si>
  <si>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</si>
  <si>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</si>
  <si>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</si>
  <si>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</si>
  <si>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</si>
  <si>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</si>
  <si>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</si>
  <si>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</si>
  <si>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</si>
  <si>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</si>
  <si>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</si>
  <si>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</si>
  <si>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</si>
  <si>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</si>
  <si>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</si>
  <si>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</si>
  <si>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</si>
  <si>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</si>
  <si>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</si>
  <si>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</si>
  <si>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</si>
  <si>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</si>
  <si>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</si>
  <si>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</si>
  <si>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</si>
  <si>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</si>
  <si>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</si>
  <si>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</si>
  <si>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</si>
  <si>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</si>
  <si>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</si>
  <si>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</si>
  <si>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</si>
  <si>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</si>
  <si>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</si>
  <si>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</si>
  <si>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</si>
  <si>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</si>
  <si>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</si>
  <si>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</si>
  <si>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</si>
  <si>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</si>
  <si>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</si>
  <si>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</si>
  <si>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</si>
  <si>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</si>
  <si>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</si>
  <si>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</si>
  <si>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</si>
  <si>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</si>
  <si>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</si>
  <si>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</si>
  <si>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</si>
  <si>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</si>
  <si>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</si>
  <si>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</si>
  <si>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</si>
  <si>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</si>
  <si>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</si>
  <si>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</si>
  <si>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</si>
  <si>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</si>
  <si>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</si>
  <si>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</si>
  <si>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</si>
  <si>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</si>
  <si>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</si>
  <si>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</si>
  <si>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</si>
  <si>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</si>
  <si>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</si>
  <si>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</si>
  <si>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</si>
  <si>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</si>
  <si>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</si>
  <si>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</si>
  <si>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</si>
  <si>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</si>
  <si>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</si>
  <si>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</si>
  <si>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</si>
  <si>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</si>
  <si>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</si>
  <si>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</si>
  <si>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</si>
  <si>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</si>
  <si>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</si>
  <si>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</si>
  <si>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</si>
  <si>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</si>
  <si>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</si>
  <si>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</si>
  <si>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</si>
  <si>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</si>
  <si>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</si>
  <si>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</si>
  <si>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</si>
  <si>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</si>
  <si>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</si>
  <si>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</si>
  <si>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</si>
  <si>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</si>
  <si>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</si>
  <si>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</si>
  <si>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</si>
  <si>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</si>
  <si>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</si>
  <si>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</si>
  <si>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</si>
  <si>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</si>
  <si>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</si>
  <si>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</si>
  <si>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</si>
  <si>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</si>
  <si>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</si>
  <si>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</si>
  <si>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</si>
  <si>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</si>
  <si>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</si>
  <si>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</si>
  <si>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</si>
  <si>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</si>
  <si>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</si>
  <si>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</si>
  <si>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</si>
  <si>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</si>
  <si>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</si>
  <si>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</si>
  <si>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</si>
  <si>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</si>
  <si>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</si>
  <si>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</si>
  <si>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</si>
  <si>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</si>
  <si>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</si>
  <si>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</si>
  <si>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</si>
  <si>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</si>
  <si>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</si>
  <si>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</si>
  <si>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</si>
  <si>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</si>
  <si>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</si>
  <si>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</si>
  <si>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</si>
  <si>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</si>
  <si>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</si>
  <si>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</si>
  <si>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</si>
  <si>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</si>
  <si>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</si>
  <si>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</si>
  <si>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</si>
  <si>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</si>
  <si>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</si>
  <si>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</si>
  <si>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</si>
  <si>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</si>
  <si>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</si>
  <si>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</si>
  <si>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</si>
  <si>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</si>
  <si>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</si>
  <si>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</si>
  <si>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</si>
  <si>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</si>
  <si>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</si>
  <si>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</si>
  <si>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</si>
  <si>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</si>
  <si>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</si>
  <si>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</si>
  <si>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</si>
  <si>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</si>
  <si>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</si>
  <si>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</si>
  <si>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</si>
  <si>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</si>
  <si>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</si>
  <si>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</si>
  <si>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</si>
  <si>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</si>
  <si>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</si>
  <si>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</si>
  <si>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</si>
  <si>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</si>
  <si>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</si>
  <si>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</si>
  <si>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</si>
  <si>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</si>
  <si>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</si>
  <si>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</si>
  <si>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</si>
  <si>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</si>
  <si>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</si>
  <si>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</si>
  <si>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</si>
  <si>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</si>
  <si>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</si>
  <si>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</si>
  <si>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</si>
  <si>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</si>
  <si>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</si>
  <si>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</si>
  <si>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</si>
  <si>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</si>
  <si>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</si>
  <si>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</si>
  <si>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</si>
  <si>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</si>
  <si>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</si>
  <si>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</si>
  <si>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</si>
  <si>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</si>
  <si>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</si>
  <si>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</si>
  <si>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</si>
  <si>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</si>
  <si>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</si>
  <si>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</si>
  <si>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</si>
  <si>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</si>
  <si>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</si>
  <si>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</si>
  <si>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</si>
  <si>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</si>
  <si>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</si>
  <si>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</si>
  <si>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</si>
  <si>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</si>
  <si>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</si>
  <si>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</si>
  <si>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</si>
  <si>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</si>
  <si>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</si>
  <si>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</si>
  <si>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</si>
  <si>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</si>
  <si>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</si>
  <si>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</si>
  <si>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</si>
  <si>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</si>
  <si>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</si>
  <si>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</si>
  <si>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</si>
  <si>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</si>
  <si>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</si>
  <si>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</si>
  <si>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</si>
  <si>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</si>
  <si>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</si>
  <si>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</si>
  <si>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</si>
  <si>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</si>
  <si>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</si>
  <si>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</si>
  <si>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</si>
  <si>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</si>
  <si>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</si>
  <si>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</si>
  <si>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</si>
  <si>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</si>
  <si>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</si>
  <si>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</si>
  <si>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</si>
  <si>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</si>
  <si>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</si>
  <si>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</si>
  <si>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</si>
  <si>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</si>
  <si>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</si>
  <si>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</si>
  <si>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</si>
  <si>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</si>
  <si>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</si>
  <si>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</si>
  <si>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</si>
  <si>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</si>
  <si>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</si>
  <si>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</si>
  <si>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</si>
  <si>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</si>
  <si>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</si>
  <si>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</si>
  <si>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</si>
  <si>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</si>
  <si>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</si>
  <si>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</si>
  <si>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</si>
  <si>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</si>
  <si>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</si>
  <si>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</si>
  <si>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</si>
  <si>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</si>
  <si>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</si>
  <si>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</si>
  <si>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</si>
  <si>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</si>
  <si>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</si>
  <si>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</si>
  <si>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</si>
  <si>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</si>
  <si>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</si>
  <si>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</si>
  <si>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</si>
  <si>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</si>
  <si>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</si>
  <si>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</si>
  <si>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</si>
  <si>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</si>
  <si>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</si>
  <si>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</si>
  <si>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</si>
  <si>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</si>
  <si>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</si>
  <si>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</si>
  <si>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</si>
  <si>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</si>
  <si>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</si>
  <si>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</si>
  <si>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</si>
  <si>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</si>
  <si>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</si>
  <si>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</si>
  <si>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</si>
  <si>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</si>
  <si>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</si>
  <si>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</si>
  <si>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</si>
  <si>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</si>
  <si>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</si>
  <si>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</si>
  <si>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</si>
  <si>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</si>
  <si>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</si>
  <si>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</si>
  <si>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</si>
  <si>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</si>
  <si>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</si>
  <si>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</si>
  <si>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</si>
  <si>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</si>
  <si>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</si>
  <si>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</si>
  <si>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</si>
  <si>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</si>
  <si>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</si>
  <si>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</si>
  <si>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</si>
  <si>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</si>
  <si>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</si>
  <si>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</si>
  <si>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</si>
  <si>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</si>
  <si>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</si>
  <si>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</si>
  <si>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</si>
  <si>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</si>
  <si>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</si>
  <si>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</si>
  <si>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</si>
  <si>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</si>
  <si>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</si>
  <si>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</si>
  <si>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</si>
  <si>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</si>
  <si>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</si>
  <si>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</si>
  <si>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</si>
  <si>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</si>
  <si>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</si>
  <si>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</si>
  <si>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</si>
  <si>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</si>
  <si>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</si>
  <si>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</si>
  <si>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</si>
  <si>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</si>
  <si>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</si>
  <si>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</si>
  <si>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</si>
  <si>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</si>
  <si>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</si>
  <si>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</si>
  <si>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</si>
  <si>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</si>
  <si>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</si>
  <si>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</si>
  <si>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</si>
  <si>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</si>
  <si>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</si>
  <si>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</si>
  <si>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</si>
  <si>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</si>
  <si>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</si>
  <si>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</si>
  <si>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</si>
  <si>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</si>
  <si>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</si>
  <si>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</si>
  <si>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</si>
  <si>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</si>
  <si>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</si>
  <si>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</si>
  <si>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</si>
  <si>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</si>
  <si>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</si>
  <si>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</si>
  <si>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</si>
  <si>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</si>
  <si>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</si>
  <si>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</si>
  <si>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</si>
  <si>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</si>
  <si>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</si>
  <si>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</si>
  <si>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</si>
  <si>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</si>
  <si>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</si>
  <si>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</si>
  <si>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</si>
  <si>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</si>
  <si>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</si>
  <si>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</si>
  <si>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</si>
  <si>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</si>
  <si>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</si>
  <si>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</si>
  <si>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</si>
  <si>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</si>
  <si>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</si>
  <si>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</si>
  <si>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</si>
  <si>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</si>
  <si>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</si>
  <si>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</si>
  <si>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</si>
  <si>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</si>
  <si>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</si>
  <si>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</si>
  <si>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</si>
  <si>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</si>
  <si>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</si>
  <si>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</si>
  <si>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</si>
  <si>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</si>
  <si>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</si>
  <si>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</si>
  <si>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</si>
  <si>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</si>
  <si>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</si>
  <si>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</si>
  <si>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</si>
  <si>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</si>
  <si>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</si>
  <si>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</si>
  <si>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</si>
  <si>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</si>
  <si>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</si>
  <si>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</si>
  <si>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</si>
  <si>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</si>
  <si>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</si>
  <si>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</si>
  <si>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</si>
  <si>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</si>
  <si>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</si>
  <si>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</si>
  <si>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</si>
  <si>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</si>
  <si>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</si>
  <si>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</si>
  <si>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</si>
  <si>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</si>
  <si>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</si>
  <si>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</si>
  <si>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</si>
  <si>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</si>
  <si>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</si>
  <si>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</si>
  <si>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</si>
  <si>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</si>
  <si>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</si>
  <si>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</si>
  <si>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</si>
  <si>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</si>
  <si>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</si>
  <si>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</si>
  <si>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</si>
  <si>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</si>
  <si>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</si>
  <si>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</si>
  <si>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</si>
  <si>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</si>
  <si>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</si>
  <si>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</si>
  <si>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</si>
  <si>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</si>
  <si>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</si>
  <si>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</si>
  <si>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</si>
  <si>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</si>
  <si>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</si>
  <si>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</si>
  <si>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</si>
  <si>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</si>
  <si>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</si>
  <si>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</si>
  <si>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</si>
  <si>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</si>
  <si>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</si>
  <si>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</si>
  <si>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</si>
  <si>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</si>
  <si>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</si>
  <si>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</si>
  <si>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</si>
  <si>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</si>
  <si>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</si>
  <si>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</si>
  <si>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</si>
  <si>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</si>
  <si>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</si>
  <si>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</si>
  <si>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</si>
  <si>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</si>
  <si>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</si>
  <si>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</si>
  <si>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</si>
  <si>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</si>
  <si>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</si>
  <si>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</si>
  <si>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</si>
  <si>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</si>
  <si>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</si>
  <si>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</si>
  <si>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</si>
  <si>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</si>
  <si>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</si>
  <si>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</si>
  <si>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</si>
  <si>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</si>
  <si>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</si>
  <si>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</si>
  <si>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</si>
  <si>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</si>
  <si>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</si>
  <si>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</si>
  <si>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</si>
  <si>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</si>
  <si>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</si>
  <si>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</si>
  <si>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</si>
  <si>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</si>
  <si>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</si>
  <si>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</si>
  <si>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</si>
  <si>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</si>
  <si>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</si>
  <si>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</si>
  <si>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</si>
  <si>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</si>
  <si>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</si>
  <si>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</si>
  <si>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</si>
  <si>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</si>
  <si>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</si>
  <si>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</si>
  <si>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</si>
  <si>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</si>
  <si>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</si>
  <si>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</si>
  <si>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</si>
  <si>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</si>
  <si>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</si>
  <si>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</si>
  <si>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</si>
  <si>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</si>
  <si>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</si>
  <si>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</si>
  <si>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</si>
  <si>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</si>
  <si>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</si>
  <si>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</si>
  <si>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</si>
  <si>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</si>
  <si>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</si>
  <si>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</si>
  <si>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</si>
  <si>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</si>
  <si>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</si>
  <si>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</si>
  <si>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</si>
  <si>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</si>
  <si>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</si>
  <si>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</si>
  <si>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</si>
  <si>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</si>
  <si>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</si>
  <si>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</si>
  <si>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</si>
  <si>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</si>
  <si>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</si>
  <si>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</si>
  <si>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</si>
  <si>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</si>
  <si>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</si>
  <si>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</si>
  <si>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</si>
  <si>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</si>
  <si>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</si>
  <si>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</si>
  <si>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</si>
  <si>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</si>
  <si>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</si>
  <si>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</si>
  <si>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</si>
  <si>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</si>
  <si>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</si>
  <si>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</si>
  <si>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</si>
  <si>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</si>
  <si>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</si>
  <si>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</si>
  <si>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</si>
  <si>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</si>
  <si>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</si>
  <si>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</si>
  <si>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</si>
  <si>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</si>
  <si>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</si>
  <si>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</si>
  <si>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</si>
  <si>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</si>
  <si>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</si>
  <si>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</si>
  <si>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</si>
  <si>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</si>
  <si>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</si>
  <si>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</si>
  <si>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</si>
  <si>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</si>
  <si>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</si>
  <si>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</si>
  <si>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</si>
  <si>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</si>
  <si>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</si>
  <si>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</si>
  <si>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</si>
  <si>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</si>
  <si>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</si>
  <si>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</si>
  <si>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</si>
  <si>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</si>
  <si>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</si>
  <si>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</si>
  <si>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</si>
  <si>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</si>
  <si>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</si>
  <si>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</si>
  <si>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</si>
  <si>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</si>
  <si>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</si>
  <si>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</si>
  <si>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</si>
  <si>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</si>
  <si>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</si>
  <si>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</si>
  <si>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</si>
  <si>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</si>
  <si>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</si>
  <si>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</si>
  <si>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</si>
  <si>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</si>
  <si>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</si>
  <si>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</si>
  <si>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</si>
  <si>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</si>
  <si>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</si>
  <si>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</si>
  <si>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</si>
  <si>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</si>
  <si>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</si>
  <si>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</si>
  <si>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</si>
  <si>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</si>
  <si>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</si>
  <si>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</si>
  <si>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</si>
  <si>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</si>
  <si>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</si>
  <si>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</si>
  <si>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</si>
  <si>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</si>
  <si>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</si>
  <si>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</si>
  <si>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</si>
  <si>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</si>
  <si>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</si>
  <si>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</si>
  <si>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</si>
  <si>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</si>
  <si>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</si>
  <si>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</si>
  <si>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</si>
  <si>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</si>
  <si>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</si>
  <si>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</si>
  <si>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</si>
  <si>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</si>
  <si>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</si>
  <si>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</si>
  <si>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</si>
  <si>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</si>
  <si>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</si>
  <si>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</si>
  <si>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</si>
  <si>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</si>
  <si>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</si>
  <si>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</si>
  <si>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</si>
  <si>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</si>
  <si>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</si>
  <si>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</si>
  <si>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</si>
  <si>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</si>
  <si>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</si>
  <si>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</si>
  <si>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</si>
  <si>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</si>
  <si>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</si>
  <si>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</si>
  <si>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</si>
  <si>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</si>
  <si>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</si>
  <si>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</si>
  <si>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</si>
  <si>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</si>
  <si>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</si>
  <si>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</si>
  <si>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</si>
  <si>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</si>
  <si>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</si>
  <si>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</si>
  <si>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</si>
  <si>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</si>
  <si>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</si>
  <si>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</si>
  <si>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</si>
  <si>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</si>
  <si>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</si>
  <si>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</si>
  <si>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</si>
  <si>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</si>
  <si>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</si>
  <si>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</si>
  <si>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</si>
  <si>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</si>
  <si>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</si>
  <si>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</si>
  <si>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</si>
  <si>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</si>
  <si>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</si>
  <si>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</si>
  <si>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</si>
  <si>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</si>
  <si>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</si>
  <si>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</si>
  <si>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</si>
  <si>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</si>
  <si>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</si>
  <si>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</si>
  <si>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</si>
  <si>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</si>
  <si>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</si>
  <si>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</si>
  <si>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</si>
  <si>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</si>
  <si>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</si>
  <si>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</si>
  <si>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</si>
  <si>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</si>
  <si>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</si>
  <si>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</si>
  <si>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</si>
  <si>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</si>
  <si>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</si>
  <si>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</si>
  <si>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</si>
  <si>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</si>
  <si>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</si>
  <si>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</si>
  <si>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</si>
  <si>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</si>
  <si>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</si>
  <si>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</si>
  <si>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</si>
  <si>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</si>
  <si>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</si>
  <si>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</si>
  <si>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</si>
  <si>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</si>
  <si>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</si>
  <si>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</si>
  <si>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</si>
  <si>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</si>
  <si>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</si>
  <si>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</si>
  <si>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</si>
  <si>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</si>
  <si>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</si>
  <si>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</si>
  <si>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</si>
  <si>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</si>
  <si>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</si>
  <si>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</si>
  <si>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</si>
  <si>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</si>
  <si>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</si>
  <si>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</si>
  <si>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</si>
  <si>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</si>
  <si>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</si>
  <si>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</si>
  <si>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</si>
  <si>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</si>
  <si>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</si>
  <si>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</si>
  <si>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</si>
  <si>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</si>
  <si>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</si>
  <si>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</si>
  <si>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</si>
  <si>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</si>
  <si>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</si>
  <si>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</si>
  <si>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</si>
  <si>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</si>
  <si>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</si>
  <si>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</si>
  <si>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</si>
  <si>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</si>
  <si>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</si>
  <si>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</si>
  <si>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</si>
  <si>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</si>
  <si>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</si>
  <si>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</si>
  <si>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</si>
  <si>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</si>
  <si>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</si>
  <si>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</si>
  <si>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</si>
  <si>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</si>
  <si>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</si>
  <si>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</si>
  <si>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</si>
  <si>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</si>
  <si>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</si>
  <si>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</si>
  <si>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</si>
  <si>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</si>
  <si>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</si>
  <si>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</si>
  <si>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</si>
  <si>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</si>
  <si>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</si>
  <si>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</si>
  <si>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</si>
  <si>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</si>
  <si>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</si>
  <si>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</si>
  <si>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</si>
  <si>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</si>
  <si>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</si>
  <si>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</si>
  <si>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</si>
  <si>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</si>
  <si>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</si>
  <si>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</si>
  <si>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</si>
  <si>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</si>
  <si>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</si>
  <si>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</si>
  <si>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</si>
  <si>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</si>
  <si>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</si>
  <si>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</si>
  <si>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</si>
  <si>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</si>
  <si>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</si>
  <si>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</si>
  <si>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</si>
  <si>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</si>
  <si>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</si>
  <si>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</si>
  <si>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</si>
  <si>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</si>
  <si>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</si>
  <si>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</si>
  <si>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</si>
  <si>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</si>
  <si>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</si>
  <si>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</si>
  <si>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</si>
  <si>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</si>
  <si>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</si>
  <si>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</si>
  <si>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</si>
  <si>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</si>
  <si>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</si>
  <si>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</si>
  <si>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</si>
  <si>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</si>
  <si>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</si>
  <si>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</si>
  <si>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</si>
  <si>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</si>
  <si>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</si>
  <si>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</si>
  <si>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</si>
  <si>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</si>
  <si>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</si>
  <si>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</si>
  <si>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</si>
  <si>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</si>
  <si>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</si>
  <si>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</si>
  <si>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</si>
  <si>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</si>
  <si>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</si>
  <si>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</si>
  <si>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</si>
  <si>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</si>
  <si>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</si>
  <si>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</si>
  <si>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</si>
  <si>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</si>
  <si>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</si>
  <si>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</si>
  <si>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</si>
  <si>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</si>
  <si>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</si>
  <si>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</si>
  <si>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</si>
  <si>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</si>
  <si>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</si>
  <si>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</si>
  <si>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</si>
  <si>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</si>
  <si>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</si>
  <si>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</si>
  <si>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</si>
  <si>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</si>
  <si>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</si>
  <si>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</si>
  <si>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</si>
  <si>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</si>
  <si>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</si>
  <si>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</si>
  <si>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</si>
  <si>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</si>
  <si>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</si>
  <si>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</si>
  <si>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</si>
  <si>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</si>
  <si>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</si>
  <si>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</si>
  <si>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</si>
  <si>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</si>
  <si>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</si>
  <si>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</si>
  <si>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</si>
  <si>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</si>
  <si>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</si>
  <si>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</si>
  <si>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</si>
  <si>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</si>
  <si>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</si>
  <si>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</si>
  <si>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</si>
  <si>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</si>
  <si>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</si>
  <si>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</si>
  <si>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</si>
  <si>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</si>
  <si>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</si>
  <si>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</si>
  <si>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</si>
  <si>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</si>
  <si>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</si>
  <si>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</si>
  <si>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</si>
  <si>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</si>
  <si>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</si>
  <si>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</si>
  <si>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</si>
  <si>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</si>
  <si>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</si>
  <si>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</si>
  <si>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</si>
  <si>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</si>
  <si>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</si>
  <si>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</si>
  <si>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</si>
  <si>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</si>
  <si>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</si>
  <si>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</si>
  <si>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</si>
  <si>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</si>
  <si>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</si>
  <si>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</si>
  <si>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</si>
  <si>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</si>
  <si>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</si>
  <si>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</si>
  <si>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</si>
  <si>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</si>
  <si>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</si>
  <si>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</si>
  <si>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</si>
  <si>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</si>
  <si>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</si>
  <si>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</si>
  <si>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</si>
  <si>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</si>
  <si>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</si>
  <si>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</si>
  <si>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</si>
  <si>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</si>
  <si>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</si>
  <si>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</si>
  <si>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</si>
  <si>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</si>
  <si>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</si>
  <si>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</si>
  <si>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</si>
  <si>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</si>
  <si>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</si>
  <si>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</si>
  <si>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</si>
  <si>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</si>
  <si>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</si>
  <si>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</si>
  <si>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</si>
  <si>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</si>
  <si>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</si>
  <si>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</si>
  <si>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</si>
  <si>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</si>
  <si>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</si>
  <si>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</si>
  <si>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</si>
  <si>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</si>
  <si>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</si>
  <si>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</si>
  <si>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</si>
  <si>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</si>
  <si>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</si>
  <si>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</si>
  <si>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</si>
  <si>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</si>
  <si>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</si>
  <si>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</si>
  <si>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</si>
  <si>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</si>
  <si>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</si>
  <si>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</si>
  <si>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</si>
  <si>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</si>
  <si>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</si>
  <si>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</si>
  <si>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</si>
  <si>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</si>
  <si>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</si>
  <si>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</si>
  <si>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</si>
  <si>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</si>
  <si>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</si>
  <si>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</si>
  <si>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</si>
  <si>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</si>
  <si>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</si>
  <si>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</si>
  <si>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</si>
  <si>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</si>
  <si>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</si>
  <si>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</si>
  <si>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</si>
  <si>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</si>
  <si>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</si>
  <si>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</si>
  <si>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</si>
  <si>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</si>
  <si>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</si>
  <si>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</si>
  <si>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</si>
  <si>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</si>
  <si>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</si>
  <si>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</si>
  <si>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</si>
  <si>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</si>
  <si>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</si>
  <si>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</si>
  <si>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</si>
  <si>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</si>
  <si>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</si>
  <si>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</si>
  <si>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</si>
  <si>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</si>
  <si>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</si>
  <si>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</si>
  <si>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</si>
  <si>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</si>
  <si>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</si>
  <si>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</si>
  <si>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</si>
  <si>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</si>
  <si>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</si>
  <si>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</si>
  <si>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</si>
  <si>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</si>
  <si>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</si>
  <si>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</si>
  <si>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</si>
  <si>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</si>
  <si>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</si>
  <si>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</si>
  <si>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</si>
  <si>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</si>
  <si>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</si>
  <si>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</si>
  <si>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</si>
  <si>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</si>
  <si>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</si>
  <si>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</si>
  <si>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</si>
  <si>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</si>
  <si>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</si>
  <si>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</si>
  <si>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</si>
  <si>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</si>
  <si>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</si>
  <si>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</si>
  <si>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</si>
  <si>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</si>
  <si>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</si>
  <si>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</si>
  <si>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</si>
  <si>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</si>
  <si>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</si>
  <si>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</si>
  <si>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</si>
  <si>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</si>
  <si>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</si>
  <si>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</si>
  <si>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</si>
  <si>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</si>
  <si>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</si>
  <si>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</si>
  <si>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</si>
  <si>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</si>
  <si>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</si>
  <si>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</si>
  <si>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</si>
  <si>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</si>
  <si>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</si>
  <si>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</si>
  <si>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</si>
  <si>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</si>
  <si>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</si>
  <si>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</si>
  <si>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</si>
  <si>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</si>
  <si>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</si>
  <si>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</si>
  <si>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</si>
  <si>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</si>
  <si>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</si>
  <si>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</si>
  <si>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</si>
  <si>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</si>
  <si>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</si>
  <si>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</si>
  <si>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</si>
  <si>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</si>
  <si>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</si>
  <si>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</si>
  <si>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</si>
  <si>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</si>
  <si>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</si>
  <si>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</si>
  <si>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</si>
  <si>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</si>
  <si>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</si>
  <si>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</si>
  <si>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</si>
  <si>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</si>
  <si>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</si>
  <si>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</si>
  <si>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</si>
  <si>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</si>
  <si>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</si>
  <si>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</si>
  <si>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</si>
  <si>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</si>
  <si>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</si>
  <si>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</si>
  <si>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</si>
  <si>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</si>
  <si>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</si>
  <si>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</si>
  <si>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</si>
  <si>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</si>
  <si>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</si>
  <si>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</si>
  <si>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</si>
  <si>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</si>
  <si>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</si>
  <si>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</si>
  <si>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</si>
  <si>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</si>
  <si>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</si>
  <si>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</si>
  <si>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</si>
  <si>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</si>
  <si>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</si>
  <si>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</si>
  <si>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</si>
  <si>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</si>
  <si>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</si>
  <si>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</si>
  <si>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</si>
  <si>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</si>
  <si>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</si>
  <si>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</si>
  <si>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</si>
  <si>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</si>
  <si>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</si>
  <si>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</si>
  <si>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</si>
  <si>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</si>
  <si>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</si>
  <si>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</si>
  <si>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</si>
  <si>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</si>
  <si>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</si>
  <si>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</si>
  <si>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</si>
  <si>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</si>
  <si>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</si>
  <si>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</si>
  <si>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</si>
  <si>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</si>
  <si>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</si>
  <si>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</si>
  <si>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</si>
  <si>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</si>
  <si>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</si>
  <si>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</si>
  <si>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</si>
  <si>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</si>
  <si>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</si>
  <si>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</si>
  <si>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</si>
  <si>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</si>
  <si>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</si>
  <si>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</si>
  <si>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</si>
  <si>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</si>
  <si>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</si>
  <si>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</si>
  <si>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</si>
  <si>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</si>
  <si>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</si>
  <si>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</si>
  <si>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</si>
  <si>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</si>
  <si>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</si>
  <si>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</si>
  <si>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</si>
  <si>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</si>
  <si>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</si>
  <si>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</si>
  <si>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</si>
  <si>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</si>
  <si>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</si>
  <si>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</si>
  <si>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</si>
  <si>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</si>
  <si>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</si>
  <si>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</si>
  <si>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</si>
  <si>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</si>
  <si>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</si>
  <si>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</si>
  <si>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</si>
  <si>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</si>
  <si>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</si>
  <si>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</si>
  <si>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</si>
  <si>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</si>
  <si>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</si>
  <si>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</si>
  <si>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</si>
  <si>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</si>
  <si>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</si>
  <si>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</si>
  <si>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</si>
  <si>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</si>
  <si>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</si>
  <si>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</si>
  <si>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</si>
  <si>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</si>
  <si>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</si>
  <si>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</si>
  <si>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</si>
  <si>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</si>
  <si>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</si>
  <si>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</si>
  <si>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</si>
  <si>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</si>
  <si>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</si>
  <si>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</si>
  <si>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</si>
  <si>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</si>
  <si>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</si>
  <si>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</si>
  <si>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</si>
  <si>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</si>
  <si>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</si>
  <si>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</si>
  <si>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</si>
  <si>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</si>
  <si>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</si>
  <si>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</si>
  <si>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</si>
  <si>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</si>
  <si>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</si>
  <si>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</si>
  <si>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</si>
  <si>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</si>
  <si>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</si>
  <si>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</si>
  <si>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</si>
  <si>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</si>
  <si>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</si>
  <si>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</si>
  <si>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</si>
  <si>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</si>
  <si>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</si>
  <si>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</si>
  <si>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</si>
  <si>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</si>
  <si>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</si>
  <si>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</si>
  <si>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</si>
  <si>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</si>
  <si>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</si>
  <si>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</si>
  <si>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</si>
  <si>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</si>
  <si>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</si>
  <si>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</si>
  <si>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</si>
  <si>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</si>
  <si>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</si>
  <si>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</si>
  <si>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</si>
  <si>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</si>
  <si>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</si>
  <si>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</si>
  <si>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</si>
  <si>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</si>
  <si>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</si>
  <si>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</si>
  <si>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</si>
  <si>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</si>
  <si>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</si>
  <si>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</si>
  <si>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</si>
  <si>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</si>
  <si>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</si>
  <si>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</si>
  <si>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</si>
  <si>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</si>
  <si>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</si>
  <si>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</si>
  <si>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</si>
  <si>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</si>
  <si>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</si>
  <si>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</si>
  <si>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</si>
  <si>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</si>
  <si>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</si>
  <si>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</si>
  <si>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</si>
  <si>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</si>
  <si>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</si>
  <si>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</si>
  <si>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</si>
  <si>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</si>
  <si>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</si>
  <si>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</si>
  <si>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</si>
  <si>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</si>
  <si>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</si>
  <si>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</si>
  <si>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</si>
  <si>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</si>
  <si>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</si>
  <si>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</si>
  <si>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</si>
  <si>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</si>
  <si>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</si>
  <si>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</si>
  <si>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</si>
  <si>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</si>
  <si>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</si>
  <si>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</si>
  <si>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</si>
  <si>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</si>
  <si>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</si>
  <si>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</si>
  <si>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</si>
  <si>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</si>
  <si>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</si>
  <si>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</si>
  <si>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</si>
  <si>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</si>
  <si>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</si>
  <si>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</si>
  <si>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</si>
  <si>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</si>
  <si>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</si>
  <si>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</si>
  <si>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</si>
  <si>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</si>
  <si>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</si>
  <si>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</si>
  <si>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</si>
  <si>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</si>
  <si>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</si>
  <si>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</si>
  <si>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</si>
  <si>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</si>
  <si>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</si>
  <si>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</si>
  <si>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</si>
  <si>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</si>
  <si>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</si>
  <si>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</si>
  <si>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</si>
  <si>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</si>
  <si>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</si>
  <si>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</si>
  <si>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</si>
  <si>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</si>
  <si>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</si>
  <si>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</si>
  <si>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</si>
  <si>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</si>
  <si>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</si>
  <si>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</si>
  <si>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</si>
  <si>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</si>
  <si>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</si>
  <si>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</si>
  <si>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</si>
  <si>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</si>
  <si>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</si>
  <si>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</si>
  <si>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</si>
  <si>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</si>
  <si>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</si>
  <si>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</si>
  <si>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</si>
  <si>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</si>
  <si>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</si>
  <si>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</si>
  <si>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</si>
  <si>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</si>
  <si>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</si>
  <si>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</si>
  <si>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</si>
  <si>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</si>
  <si>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</si>
  <si>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</si>
  <si>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</si>
  <si>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</si>
  <si>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</si>
  <si>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</si>
  <si>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</si>
  <si>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</si>
  <si>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</si>
  <si>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</si>
  <si>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</si>
  <si>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</si>
  <si>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</si>
  <si>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</si>
  <si>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</si>
  <si>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</si>
  <si>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</si>
  <si>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</si>
  <si>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</si>
  <si>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</si>
  <si>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</si>
  <si>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</si>
  <si>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</si>
  <si>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</si>
  <si>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</si>
  <si>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</si>
  <si>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</si>
  <si>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</si>
  <si>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</si>
  <si>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</si>
  <si>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</si>
  <si>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</si>
  <si>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</si>
  <si>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</si>
  <si>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</si>
  <si>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</si>
  <si>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</si>
  <si>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</si>
  <si>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</si>
  <si>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</si>
  <si>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</si>
  <si>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</si>
  <si>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</si>
  <si>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</si>
  <si>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</si>
  <si>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</si>
  <si>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</si>
  <si>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</si>
  <si>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</si>
  <si>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</si>
  <si>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</si>
  <si>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</si>
  <si>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</si>
  <si>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</si>
  <si>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</si>
  <si>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</si>
  <si>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</si>
  <si>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</si>
  <si>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</si>
  <si>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</si>
  <si>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</si>
  <si>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</si>
  <si>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</si>
  <si>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</si>
  <si>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</si>
  <si>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</si>
  <si>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</si>
  <si>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</si>
  <si>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</si>
  <si>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</si>
  <si>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</si>
  <si>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</si>
  <si>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</si>
  <si>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</si>
  <si>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</si>
  <si>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</si>
  <si>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</si>
  <si>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</si>
  <si>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</si>
  <si>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</si>
  <si>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</si>
  <si>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</si>
  <si>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</si>
  <si>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</si>
  <si>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</si>
  <si>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</si>
  <si>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</si>
  <si>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</si>
  <si>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</si>
  <si>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</si>
  <si>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</si>
  <si>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</si>
  <si>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</si>
  <si>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</si>
  <si>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</si>
  <si>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</si>
  <si>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</si>
  <si>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</si>
  <si>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</si>
  <si>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</si>
  <si>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</si>
  <si>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</si>
  <si>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</si>
  <si>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</si>
  <si>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</si>
  <si>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</si>
  <si>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</si>
  <si>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</si>
  <si>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</si>
  <si>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</si>
  <si>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</si>
  <si>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</si>
  <si>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</si>
  <si>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</si>
  <si>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</si>
  <si>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</si>
  <si>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</si>
  <si>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</si>
  <si>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</si>
  <si>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</si>
  <si>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</si>
  <si>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</si>
  <si>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</si>
  <si>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</si>
  <si>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</si>
  <si>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</si>
  <si>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</si>
  <si>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</si>
  <si>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</si>
  <si>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</si>
  <si>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</si>
  <si>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</si>
  <si>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</si>
  <si>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</si>
  <si>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</si>
  <si>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</si>
  <si>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</si>
  <si>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</si>
  <si>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</si>
  <si>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</si>
  <si>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</si>
  <si>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</si>
  <si>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</si>
  <si>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</si>
  <si>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</si>
  <si>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</si>
  <si>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</si>
  <si>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</si>
  <si>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</si>
  <si>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</si>
  <si>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</si>
  <si>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</si>
  <si>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</si>
  <si>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</si>
  <si>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</si>
  <si>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</si>
  <si>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</si>
  <si>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</si>
  <si>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</si>
  <si>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</si>
  <si>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</si>
  <si>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</si>
  <si>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</si>
  <si>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</si>
  <si>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</si>
  <si>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</si>
  <si>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</si>
  <si>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</si>
  <si>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</si>
  <si>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</si>
  <si>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</si>
  <si>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</si>
  <si>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</si>
  <si>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</si>
  <si>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</si>
  <si>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</si>
  <si>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</si>
  <si>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</si>
  <si>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</si>
  <si>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</si>
  <si>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</si>
  <si>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</si>
  <si>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</si>
  <si>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</si>
  <si>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</si>
  <si>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</si>
  <si>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</si>
  <si>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</si>
  <si>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</si>
  <si>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</si>
  <si>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</si>
  <si>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</si>
  <si>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</si>
  <si>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</si>
  <si>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</si>
  <si>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</si>
  <si>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</si>
  <si>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</si>
  <si>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</si>
  <si>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</si>
  <si>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</si>
  <si>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</si>
  <si>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</si>
  <si>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</si>
  <si>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</si>
  <si>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</si>
  <si>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</si>
  <si>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</si>
  <si>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</si>
  <si>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</si>
  <si>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</si>
  <si>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</si>
  <si>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</si>
  <si>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</si>
  <si>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</si>
  <si>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</si>
  <si>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</si>
  <si>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</si>
  <si>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</si>
  <si>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</si>
  <si>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</si>
  <si>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</si>
  <si>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</si>
  <si>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</si>
  <si>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</si>
  <si>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</si>
  <si>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</si>
  <si>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</si>
  <si>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</si>
  <si>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</si>
  <si>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</si>
  <si>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</si>
  <si>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</si>
  <si>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</si>
  <si>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</si>
  <si>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</si>
  <si>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</si>
  <si>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</si>
  <si>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</si>
  <si>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</si>
  <si>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</si>
  <si>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</si>
  <si>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</si>
  <si>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</si>
  <si>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</si>
  <si>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</si>
  <si>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</si>
  <si>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</si>
  <si>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</si>
  <si>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</si>
  <si>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</si>
  <si>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</si>
  <si>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</si>
  <si>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</si>
  <si>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</si>
  <si>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</si>
  <si>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</si>
  <si>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</si>
  <si>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</si>
  <si>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</si>
  <si>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</si>
  <si>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</si>
  <si>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</si>
  <si>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</si>
  <si>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</si>
  <si>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</si>
  <si>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</si>
  <si>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</si>
  <si>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</si>
  <si>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</si>
  <si>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</si>
  <si>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</si>
  <si>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</si>
  <si>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</si>
  <si>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</si>
  <si>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</si>
  <si>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</si>
  <si>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</si>
  <si>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</si>
  <si>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</si>
  <si>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</si>
  <si>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</si>
  <si>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</si>
  <si>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</si>
  <si>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</si>
  <si>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</si>
  <si>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</si>
  <si>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</si>
  <si>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</si>
  <si>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</si>
  <si>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</si>
  <si>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</si>
  <si>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</si>
  <si>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</si>
  <si>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</si>
  <si>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</si>
  <si>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</si>
  <si>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</si>
  <si>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</si>
  <si>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</si>
  <si>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</si>
  <si>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</si>
  <si>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</si>
  <si>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</si>
  <si>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</si>
  <si>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</si>
  <si>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</si>
  <si>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</si>
  <si>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</si>
  <si>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</si>
  <si>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</si>
  <si>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</si>
  <si>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</si>
  <si>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</si>
  <si>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</si>
  <si>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</si>
  <si>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</si>
  <si>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</si>
  <si>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</si>
  <si>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</si>
  <si>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</si>
  <si>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</si>
  <si>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</si>
  <si>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</si>
  <si>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</si>
  <si>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</si>
  <si>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</si>
  <si>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</si>
  <si>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</si>
  <si>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</si>
  <si>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</si>
  <si>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</si>
  <si>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</si>
  <si>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</si>
  <si>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</si>
  <si>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</si>
  <si>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</si>
  <si>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</si>
  <si>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</si>
  <si>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</si>
  <si>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</si>
  <si>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</si>
  <si>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</si>
  <si>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</si>
  <si>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</si>
  <si>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</si>
  <si>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</si>
  <si>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</si>
  <si>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</si>
  <si>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</si>
  <si>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</si>
  <si>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</si>
  <si>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</si>
  <si>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</si>
  <si>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</si>
  <si>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</si>
  <si>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</si>
  <si>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</si>
  <si>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</si>
  <si>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</si>
  <si>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</si>
  <si>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</si>
  <si>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</si>
  <si>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</si>
  <si>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</si>
  <si>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</si>
  <si>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</si>
  <si>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</si>
  <si>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</si>
  <si>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</si>
  <si>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</si>
  <si>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</si>
  <si>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</si>
  <si>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</si>
  <si>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</si>
  <si>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</si>
  <si>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</si>
  <si>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</si>
  <si>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</si>
  <si>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</si>
  <si>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</si>
  <si>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</si>
  <si>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</si>
  <si>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</si>
  <si>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</si>
  <si>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</si>
  <si>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</si>
  <si>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</si>
  <si>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</si>
  <si>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</si>
  <si>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</si>
  <si>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</si>
  <si>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</si>
  <si>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</si>
  <si>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</si>
  <si>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</si>
  <si>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</si>
  <si>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</si>
  <si>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</si>
  <si>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</si>
  <si>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</si>
  <si>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</si>
  <si>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</si>
  <si>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</si>
  <si>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</si>
  <si>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</si>
  <si>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</si>
  <si>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</si>
  <si>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</si>
  <si>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</si>
  <si>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</si>
  <si>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</si>
  <si>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</si>
  <si>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</si>
  <si>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</si>
  <si>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</si>
  <si>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</si>
  <si>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</si>
  <si>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</si>
  <si>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</si>
  <si>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</si>
  <si>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</si>
  <si>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</si>
  <si>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</si>
  <si>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</si>
  <si>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</si>
  <si>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</si>
  <si>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</si>
  <si>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</si>
  <si>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</si>
  <si>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</si>
  <si>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</si>
  <si>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</si>
  <si>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</si>
  <si>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</si>
  <si>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</si>
  <si>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</si>
  <si>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</si>
  <si>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</si>
  <si>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</si>
  <si>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</si>
  <si>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</si>
  <si>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</si>
  <si>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</si>
  <si>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</si>
  <si>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</si>
  <si>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</si>
  <si>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</si>
  <si>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</si>
  <si>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</si>
  <si>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</si>
  <si>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</si>
  <si>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</si>
  <si>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</si>
  <si>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</si>
  <si>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</si>
  <si>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</si>
  <si>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</si>
  <si>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</si>
  <si>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</si>
  <si>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</si>
  <si>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</si>
  <si>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</si>
  <si>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</si>
  <si>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</si>
  <si>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</si>
  <si>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</si>
  <si>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</si>
  <si>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</si>
  <si>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</si>
  <si>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</si>
  <si>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</si>
  <si>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</si>
  <si>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</si>
  <si>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</si>
  <si>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</si>
  <si>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</si>
  <si>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</si>
  <si>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</si>
  <si>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</si>
  <si>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</si>
  <si>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</si>
  <si>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</si>
  <si>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</si>
  <si>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</si>
  <si>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</si>
  <si>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</si>
  <si>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</si>
  <si>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</si>
  <si>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</si>
  <si>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</si>
  <si>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</si>
  <si>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</si>
  <si>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</si>
  <si>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</si>
  <si>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</si>
  <si>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</si>
  <si>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</si>
  <si>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</si>
  <si>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</si>
  <si>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</si>
  <si>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</si>
  <si>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</si>
  <si>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</si>
  <si>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</si>
  <si>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</si>
  <si>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</si>
  <si>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</si>
  <si>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</si>
  <si>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</si>
  <si>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</si>
  <si>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</si>
  <si>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</si>
  <si>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</si>
  <si>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</si>
  <si>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</si>
  <si>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</si>
  <si>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</si>
  <si>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</si>
  <si>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</si>
  <si>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</si>
  <si>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</si>
  <si>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</si>
  <si>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</si>
  <si>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</si>
  <si>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</si>
  <si>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</si>
  <si>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</si>
  <si>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</si>
  <si>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</si>
  <si>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</si>
  <si>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</si>
  <si>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</si>
  <si>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</si>
  <si>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</si>
  <si>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</si>
  <si>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</si>
  <si>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</si>
  <si>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</si>
  <si>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</si>
  <si>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</si>
  <si>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</si>
  <si>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</si>
  <si>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</si>
  <si>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</si>
  <si>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</si>
  <si>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</si>
  <si>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</si>
  <si>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</si>
  <si>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</si>
  <si>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</si>
  <si>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</si>
  <si>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</si>
  <si>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</si>
  <si>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</si>
  <si>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</si>
  <si>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</si>
  <si>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</si>
  <si>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</si>
  <si>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</si>
  <si>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</si>
  <si>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</si>
  <si>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</si>
  <si>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</si>
  <si>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</si>
  <si>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</si>
  <si>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</si>
  <si>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</si>
  <si>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</si>
  <si>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</si>
  <si>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</si>
  <si>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</si>
  <si>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</si>
  <si>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</si>
  <si>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</si>
  <si>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</si>
  <si>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</si>
  <si>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</si>
  <si>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</si>
  <si>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</si>
  <si>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</si>
  <si>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</si>
  <si>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</si>
  <si>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</si>
  <si>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</si>
  <si>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</si>
  <si>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</si>
  <si>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</si>
  <si>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</si>
  <si>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</si>
  <si>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</si>
  <si>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</si>
  <si>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</si>
  <si>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</si>
  <si>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</si>
  <si>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</si>
  <si>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</si>
  <si>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</si>
  <si>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</si>
  <si>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</si>
  <si>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</si>
  <si>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</si>
  <si>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</si>
  <si>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</si>
  <si>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</si>
  <si>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</si>
  <si>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</si>
  <si>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</si>
  <si>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</si>
  <si>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</si>
  <si>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</si>
  <si>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</si>
  <si>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</si>
  <si>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</si>
  <si>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</si>
  <si>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</si>
  <si>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</si>
  <si>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</si>
  <si>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</si>
  <si>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</si>
  <si>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</si>
  <si>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</si>
  <si>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</si>
  <si>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</si>
  <si>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</si>
  <si>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</si>
  <si>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</si>
  <si>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</si>
  <si>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</si>
  <si>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</si>
  <si>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</si>
  <si>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</si>
  <si>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</si>
  <si>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</si>
  <si>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</si>
  <si>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</si>
  <si>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</si>
  <si>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</si>
  <si>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</si>
  <si>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</si>
  <si>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</si>
  <si>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</si>
  <si>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</si>
  <si>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</si>
  <si>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</si>
  <si>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</si>
  <si>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</si>
  <si>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</si>
  <si>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</si>
  <si>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</si>
  <si>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</si>
  <si>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</si>
  <si>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</si>
  <si>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</si>
  <si>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</si>
  <si>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</si>
  <si>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</si>
  <si>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</si>
  <si>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</si>
  <si>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</si>
  <si>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</si>
  <si>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</si>
  <si>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</si>
  <si>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</si>
  <si>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</si>
  <si>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</si>
  <si>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</si>
  <si>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</si>
  <si>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</si>
  <si>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</si>
  <si>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</si>
  <si>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</si>
  <si>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</si>
  <si>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</si>
  <si>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</si>
  <si>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</si>
  <si>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</si>
  <si>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</si>
  <si>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</si>
  <si>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</si>
  <si>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</si>
  <si>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</si>
  <si>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</si>
  <si>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</si>
  <si>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</si>
  <si>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</si>
  <si>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</si>
  <si>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</si>
  <si>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</si>
  <si>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</si>
  <si>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</si>
  <si>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</si>
  <si>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</si>
  <si>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</si>
  <si>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</si>
  <si>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</si>
  <si>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</si>
  <si>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</si>
  <si>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</si>
  <si>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</si>
  <si>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</si>
  <si>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</si>
  <si>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</si>
  <si>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</si>
  <si>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</si>
  <si>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</si>
  <si>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</si>
  <si>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</si>
  <si>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</si>
  <si>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</si>
  <si>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</si>
  <si>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</si>
  <si>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</si>
  <si>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</si>
  <si>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</si>
  <si>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</si>
  <si>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</si>
  <si>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</si>
  <si>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</si>
  <si>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</si>
  <si>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</si>
  <si>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</si>
  <si>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</si>
  <si>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</si>
  <si>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</si>
  <si>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</si>
  <si>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</si>
  <si>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</si>
  <si>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</si>
  <si>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</si>
  <si>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</si>
  <si>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</si>
  <si>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</si>
  <si>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</si>
  <si>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</si>
  <si>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</si>
  <si>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</si>
  <si>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</si>
  <si>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</si>
  <si>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</si>
  <si>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</si>
  <si>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</si>
  <si>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</si>
  <si>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</si>
  <si>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</si>
  <si>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</si>
  <si>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</si>
  <si>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</si>
  <si>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</si>
  <si>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</si>
  <si>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</si>
  <si>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</si>
  <si>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</si>
  <si>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</si>
  <si>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</si>
  <si>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</si>
  <si>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</si>
  <si>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</si>
  <si>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</si>
  <si>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</si>
  <si>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</si>
  <si>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</si>
  <si>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</si>
  <si>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</si>
  <si>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</si>
  <si>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</si>
  <si>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</si>
  <si>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</si>
  <si>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</si>
  <si>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</si>
  <si>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</si>
  <si>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</si>
  <si>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</si>
  <si>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</si>
  <si>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</si>
  <si>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</si>
  <si>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</si>
  <si>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</si>
  <si>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</si>
  <si>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</si>
  <si>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</si>
  <si>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</si>
  <si>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</si>
  <si>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</si>
  <si>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</si>
  <si>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</si>
  <si>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</si>
  <si>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</si>
  <si>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</si>
  <si>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</si>
  <si>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</si>
  <si>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</si>
  <si>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</si>
  <si>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</si>
  <si>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</si>
  <si>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</si>
  <si>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</si>
  <si>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</si>
  <si>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</si>
  <si>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</si>
  <si>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</si>
  <si>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</si>
  <si>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</si>
  <si>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</si>
  <si>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</si>
  <si>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</si>
  <si>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</si>
  <si>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</si>
  <si>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</si>
  <si>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</si>
  <si>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</si>
  <si>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</si>
  <si>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</si>
  <si>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</si>
  <si>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</si>
  <si>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</si>
  <si>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</si>
  <si>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</si>
  <si>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</si>
  <si>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</si>
  <si>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</si>
  <si>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</si>
  <si>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</si>
  <si>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</si>
  <si>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</si>
  <si>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</si>
  <si>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</si>
  <si>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</si>
  <si>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</si>
  <si>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</si>
  <si>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</si>
  <si>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</si>
  <si>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</si>
  <si>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</si>
  <si>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</si>
  <si>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</si>
  <si>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</si>
  <si>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</si>
  <si>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</si>
  <si>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</si>
  <si>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</si>
  <si>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</si>
  <si>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</si>
  <si>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</si>
  <si>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</si>
  <si>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</si>
  <si>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</si>
  <si>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</si>
  <si>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</si>
  <si>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</si>
  <si>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</si>
  <si>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</si>
  <si>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</si>
  <si>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</si>
  <si>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</si>
  <si>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</si>
  <si>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</si>
  <si>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</si>
  <si>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</si>
  <si>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</si>
  <si>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</si>
  <si>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</si>
  <si>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</si>
  <si>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</si>
  <si>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</si>
  <si>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</si>
  <si>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</si>
  <si>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</si>
  <si>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</si>
  <si>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</si>
  <si>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</si>
  <si>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</si>
  <si>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</si>
  <si>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</si>
  <si>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</si>
  <si>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</si>
  <si>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</si>
  <si>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</si>
  <si>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</si>
  <si>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</si>
  <si>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</si>
  <si>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</si>
  <si>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</si>
  <si>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</si>
  <si>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</si>
  <si>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</si>
  <si>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</si>
  <si>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</si>
  <si>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</si>
  <si>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</si>
  <si>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</si>
  <si>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</si>
  <si>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</si>
  <si>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</si>
  <si>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</si>
  <si>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</si>
  <si>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</si>
  <si>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</si>
  <si>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</si>
  <si>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</si>
  <si>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</si>
  <si>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</si>
  <si>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</si>
  <si>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</si>
  <si>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</si>
  <si>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</si>
  <si>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</si>
  <si>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</si>
  <si>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</si>
  <si>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</si>
  <si>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</si>
  <si>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</si>
  <si>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</si>
  <si>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</si>
  <si>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</si>
  <si>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</si>
  <si>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</si>
  <si>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</si>
  <si>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</si>
  <si>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</si>
  <si>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</si>
  <si>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</si>
  <si>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</si>
  <si>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</si>
  <si>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</si>
  <si>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</si>
  <si>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</si>
  <si>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</si>
  <si>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</si>
  <si>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</si>
  <si>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</si>
  <si>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</si>
  <si>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</si>
  <si>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</si>
  <si>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</si>
  <si>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</si>
  <si>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</si>
  <si>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</si>
  <si>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</si>
  <si>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</si>
  <si>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</si>
  <si>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</si>
  <si>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</si>
  <si>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</si>
  <si>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</si>
  <si>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</si>
  <si>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</si>
  <si>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</si>
  <si>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</si>
  <si>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</si>
  <si>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</si>
  <si>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</si>
  <si>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</si>
  <si>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</si>
  <si>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</si>
  <si>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</si>
  <si>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</si>
  <si>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</si>
  <si>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</si>
  <si>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</si>
  <si>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</si>
  <si>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</si>
  <si>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</si>
  <si>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</si>
  <si>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</si>
  <si>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</si>
  <si>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</si>
  <si>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</si>
  <si>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</si>
  <si>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</si>
  <si>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</si>
  <si>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</si>
  <si>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</si>
  <si>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</si>
  <si>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</si>
  <si>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</si>
  <si>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</si>
  <si>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</si>
  <si>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</si>
  <si>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</si>
  <si>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</si>
  <si>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</si>
  <si>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</si>
  <si>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</si>
  <si>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</si>
  <si>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</si>
  <si>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</si>
  <si>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</si>
  <si>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</si>
  <si>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</si>
  <si>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</si>
  <si>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</si>
  <si>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</si>
  <si>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</si>
  <si>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</si>
  <si>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</si>
  <si>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</si>
  <si>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</si>
  <si>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</si>
  <si>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</si>
  <si>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</si>
  <si>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</si>
  <si>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</si>
  <si>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</si>
  <si>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</si>
  <si>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</si>
  <si>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</si>
  <si>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</si>
  <si>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</si>
  <si>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</si>
  <si>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</si>
  <si>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</si>
  <si>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</si>
  <si>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</si>
  <si>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</si>
  <si>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</si>
  <si>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</si>
  <si>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</si>
  <si>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</si>
  <si>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</si>
  <si>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</si>
  <si>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</si>
  <si>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</si>
  <si>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</si>
  <si>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</si>
  <si>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</si>
  <si>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</si>
  <si>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</si>
  <si>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</si>
  <si>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</si>
  <si>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</si>
  <si>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</si>
  <si>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</si>
  <si>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</si>
  <si>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</si>
  <si>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</si>
  <si>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</si>
  <si>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</si>
  <si>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</si>
  <si>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</si>
  <si>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</si>
  <si>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</si>
  <si>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</si>
  <si>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</si>
  <si>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</si>
  <si>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</si>
  <si>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</si>
  <si>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</si>
  <si>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</si>
  <si>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</si>
  <si>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</si>
  <si>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</si>
  <si>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</si>
  <si>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</si>
  <si>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</si>
  <si>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</si>
  <si>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</si>
  <si>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</si>
  <si>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</si>
  <si>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</si>
  <si>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</si>
  <si>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</si>
  <si>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</si>
  <si>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</si>
  <si>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</si>
  <si>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</si>
  <si>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</si>
  <si>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</si>
  <si>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</si>
  <si>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</si>
  <si>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</si>
  <si>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</si>
  <si>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</si>
  <si>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</si>
  <si>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</si>
  <si>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</si>
  <si>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</si>
  <si>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</si>
  <si>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</si>
  <si>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</si>
  <si>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</si>
  <si>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</si>
  <si>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</si>
  <si>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</si>
  <si>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</si>
  <si>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</si>
  <si>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</si>
  <si>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</si>
  <si>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</si>
  <si>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</si>
  <si>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</si>
  <si>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</si>
  <si>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</si>
  <si>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</si>
  <si>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</si>
  <si>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</si>
  <si>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</si>
  <si>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</si>
  <si>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</si>
  <si>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</si>
  <si>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</si>
  <si>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</si>
  <si>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</si>
  <si>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</si>
  <si>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</si>
  <si>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</si>
  <si>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</si>
  <si>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</si>
  <si>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</si>
  <si>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</si>
  <si>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</si>
  <si>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</si>
  <si>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</si>
  <si>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</si>
  <si>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</si>
  <si>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</si>
  <si>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</si>
  <si>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</si>
  <si>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</si>
  <si>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</si>
  <si>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</si>
  <si>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</si>
  <si>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</si>
  <si>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</si>
  <si>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</si>
  <si>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</si>
  <si>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</si>
  <si>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</si>
  <si>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</si>
  <si>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</si>
  <si>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</si>
  <si>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</si>
  <si>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</si>
  <si>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</si>
  <si>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</si>
  <si>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</si>
  <si>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</si>
  <si>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</si>
  <si>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</si>
  <si>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</si>
  <si>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</si>
  <si>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</si>
  <si>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</si>
  <si>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</si>
  <si>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</si>
  <si>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</si>
  <si>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</si>
  <si>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</si>
  <si>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</si>
  <si>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</si>
  <si>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</si>
  <si>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</si>
  <si>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</si>
  <si>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</si>
  <si>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</si>
  <si>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</si>
  <si>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</si>
  <si>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</si>
  <si>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</si>
  <si>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</si>
  <si>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</si>
  <si>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</si>
  <si>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</si>
  <si>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</si>
  <si>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</si>
  <si>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</si>
  <si>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</si>
  <si>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</si>
  <si>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</si>
  <si>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</si>
  <si>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</si>
  <si>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</si>
  <si>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</si>
  <si>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</si>
  <si>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</si>
  <si>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</si>
  <si>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</si>
  <si>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</si>
  <si>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</si>
  <si>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</si>
  <si>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</si>
  <si>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</si>
  <si>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</si>
  <si>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</si>
  <si>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</si>
  <si>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</si>
  <si>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</si>
  <si>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</si>
  <si>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</si>
  <si>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</si>
  <si>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</si>
  <si>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</si>
  <si>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</si>
  <si>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</si>
  <si>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</si>
  <si>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</si>
  <si>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</si>
  <si>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</si>
  <si>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</si>
  <si>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</si>
  <si>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</si>
  <si>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</si>
  <si>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</si>
  <si>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</si>
  <si>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</si>
  <si>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</si>
  <si>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</si>
  <si>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</si>
  <si>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</si>
  <si>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</si>
  <si>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</si>
  <si>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</si>
  <si>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</si>
  <si>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</si>
  <si>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</si>
  <si>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</si>
  <si>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</si>
  <si>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</si>
  <si>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</si>
  <si>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</si>
  <si>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</si>
  <si>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</si>
  <si>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</si>
  <si>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</si>
  <si>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</si>
  <si>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</si>
  <si>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</si>
  <si>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</si>
  <si>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</si>
  <si>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</si>
  <si>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</si>
  <si>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</si>
  <si>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</si>
  <si>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</si>
  <si>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</si>
  <si>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</si>
  <si>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</si>
  <si>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</si>
  <si>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</si>
  <si>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</si>
  <si>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</si>
  <si>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</si>
  <si>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</si>
  <si>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</si>
  <si>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</si>
  <si>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</si>
  <si>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</si>
  <si>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</si>
  <si>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</si>
  <si>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</si>
  <si>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</si>
  <si>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</si>
  <si>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</si>
  <si>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</si>
  <si>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</si>
  <si>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</si>
  <si>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</si>
  <si>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</si>
  <si>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</si>
  <si>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</si>
  <si>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</si>
  <si>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</si>
  <si>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</si>
  <si>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</si>
  <si>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</si>
  <si>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</si>
  <si>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</si>
  <si>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</si>
  <si>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</si>
  <si>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</si>
  <si>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</si>
  <si>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</si>
  <si>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</si>
  <si>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</si>
  <si>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</si>
  <si>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</si>
  <si>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</si>
  <si>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</si>
  <si>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</si>
  <si>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</si>
  <si>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</si>
  <si>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</si>
  <si>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</si>
  <si>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</si>
  <si>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</si>
  <si>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</si>
  <si>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</si>
  <si>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</si>
  <si>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</si>
  <si>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</si>
  <si>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</si>
  <si>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</si>
  <si>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</si>
  <si>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</si>
  <si>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</si>
  <si>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</si>
  <si>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</si>
  <si>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</si>
  <si>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</si>
  <si>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</si>
  <si>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</si>
  <si>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</si>
  <si>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</si>
  <si>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</si>
  <si>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</si>
  <si>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</si>
  <si>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</si>
  <si>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</si>
  <si>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</si>
  <si>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</si>
  <si>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</si>
  <si>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</si>
  <si>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</si>
  <si>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</si>
  <si>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</si>
  <si>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</si>
  <si>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</si>
  <si>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</si>
  <si>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</si>
  <si>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</si>
  <si>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</si>
  <si>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</si>
  <si>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</si>
  <si>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</si>
  <si>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</si>
  <si>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</si>
  <si>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</si>
  <si>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</si>
  <si>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</si>
  <si>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</si>
  <si>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</si>
  <si>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</si>
  <si>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</si>
  <si>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</si>
  <si>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</si>
  <si>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</si>
  <si>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</si>
  <si>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</si>
  <si>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</si>
  <si>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</si>
  <si>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</si>
  <si>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</si>
  <si>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</si>
  <si>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</si>
  <si>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</si>
  <si>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</si>
  <si>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</si>
  <si>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</si>
  <si>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</si>
  <si>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</si>
  <si>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</si>
  <si>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</si>
  <si>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</si>
  <si>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</si>
  <si>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</si>
  <si>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</si>
  <si>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</si>
  <si>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</si>
  <si>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</si>
  <si>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</si>
  <si>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</si>
  <si>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</si>
  <si>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</si>
  <si>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</si>
  <si>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</si>
  <si>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</si>
  <si>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</si>
  <si>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</si>
  <si>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</si>
  <si>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</si>
  <si>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</si>
  <si>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</si>
  <si>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</si>
  <si>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</si>
  <si>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</si>
  <si>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</si>
  <si>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</si>
  <si>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</si>
  <si>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</si>
  <si>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</si>
  <si>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</si>
  <si>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</si>
  <si>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</si>
  <si>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</si>
  <si>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</si>
  <si>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</si>
  <si>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</si>
  <si>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</si>
  <si>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</si>
  <si>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</si>
  <si>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</si>
  <si>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</si>
  <si>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</si>
  <si>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</si>
  <si>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</si>
  <si>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</si>
  <si>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</si>
  <si>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</si>
  <si>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</si>
  <si>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</si>
  <si>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</si>
  <si>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</si>
  <si>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</si>
  <si>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</si>
  <si>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</si>
  <si>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</si>
  <si>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</si>
  <si>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</si>
  <si>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</si>
  <si>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</si>
  <si>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</si>
  <si>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</si>
  <si>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</si>
  <si>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</si>
  <si>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</si>
  <si>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</si>
  <si>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</si>
  <si>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</si>
  <si>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</si>
  <si>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</si>
  <si>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</si>
  <si>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</si>
  <si>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</si>
  <si>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</si>
  <si>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</si>
  <si>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</si>
  <si>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</si>
  <si>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</si>
  <si>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</si>
  <si>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</si>
  <si>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</si>
  <si>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</si>
  <si>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</si>
  <si>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</si>
  <si>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</si>
  <si>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</si>
  <si>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</si>
  <si>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</si>
  <si>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</si>
  <si>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</si>
  <si>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</si>
  <si>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</si>
  <si>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</si>
  <si>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</si>
  <si>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</si>
  <si>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</si>
  <si>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</si>
  <si>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</si>
  <si>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</si>
  <si>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</si>
  <si>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</si>
  <si>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</si>
  <si>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</si>
  <si>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</si>
  <si>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</si>
  <si>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</si>
  <si>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</si>
  <si>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</si>
  <si>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</si>
  <si>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</si>
  <si>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</si>
  <si>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</si>
  <si>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</si>
  <si>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</si>
  <si>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</si>
  <si>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</si>
  <si>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</si>
  <si>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</si>
  <si>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</si>
  <si>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</si>
  <si>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</si>
  <si>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</si>
  <si>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</si>
  <si>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</si>
  <si>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</si>
  <si>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</si>
  <si>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</si>
  <si>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</si>
  <si>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</si>
  <si>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</si>
  <si>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</si>
  <si>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</si>
  <si>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</si>
  <si>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</si>
  <si>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</si>
  <si>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</si>
  <si>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</si>
  <si>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</si>
  <si>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</si>
  <si>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</si>
  <si>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</si>
  <si>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</si>
  <si>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</si>
  <si>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</si>
  <si>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</si>
  <si>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</si>
  <si>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</si>
  <si>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</si>
  <si>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</si>
  <si>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</si>
  <si>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</si>
  <si>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</si>
  <si>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</si>
  <si>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</si>
  <si>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</si>
  <si>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</si>
  <si>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</si>
  <si>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</si>
  <si>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</si>
  <si>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</si>
  <si>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</si>
  <si>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</si>
  <si>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</si>
  <si>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</si>
  <si>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</si>
  <si>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</si>
  <si>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</si>
  <si>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</si>
  <si>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</si>
  <si>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</si>
  <si>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</si>
  <si>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</si>
  <si>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</si>
  <si>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</si>
  <si>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</si>
  <si>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</si>
  <si>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</si>
  <si>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</si>
  <si>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</si>
  <si>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</si>
  <si>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</si>
  <si>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</si>
  <si>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</si>
  <si>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</si>
  <si>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</si>
  <si>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</si>
  <si>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</si>
  <si>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</si>
  <si>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</si>
  <si>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</si>
  <si>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</si>
  <si>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</si>
  <si>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</si>
  <si>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</si>
  <si>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</si>
  <si>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</si>
  <si>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</si>
  <si>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</si>
  <si>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</si>
  <si>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</si>
  <si>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</si>
  <si>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</si>
  <si>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</si>
  <si>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</si>
  <si>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</si>
  <si>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</si>
  <si>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</si>
  <si>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</si>
  <si>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</si>
  <si>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</si>
  <si>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</si>
  <si>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</si>
  <si>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</si>
  <si>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</si>
  <si>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</si>
  <si>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</si>
  <si>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</si>
  <si>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</si>
  <si>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</si>
  <si>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</si>
  <si>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</si>
  <si>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</si>
  <si>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</si>
  <si>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</si>
  <si>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</si>
  <si>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</si>
  <si>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</si>
  <si>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</si>
  <si>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</si>
  <si>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</si>
  <si>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</si>
  <si>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</si>
  <si>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</si>
  <si>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</si>
  <si>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</si>
  <si>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</si>
  <si>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</si>
  <si>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</si>
  <si>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</si>
  <si>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</si>
  <si>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</si>
  <si>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</si>
  <si>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</si>
  <si>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</si>
  <si>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</si>
  <si>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</si>
  <si>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</si>
  <si>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</si>
  <si>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</si>
  <si>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</si>
  <si>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</si>
  <si>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</si>
  <si>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</si>
  <si>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</si>
  <si>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</si>
  <si>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</si>
  <si>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</si>
  <si>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</si>
  <si>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</si>
  <si>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</si>
  <si>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</si>
  <si>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</si>
  <si>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</si>
  <si>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</si>
  <si>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</si>
  <si>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</si>
  <si>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</si>
  <si>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</si>
  <si>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</si>
  <si>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</si>
  <si>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</si>
  <si>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</si>
  <si>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</si>
  <si>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</si>
  <si>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</si>
  <si>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</si>
  <si>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</si>
  <si>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</si>
  <si>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</si>
  <si>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</si>
  <si>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</si>
  <si>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</si>
  <si>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</si>
  <si>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</si>
  <si>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</si>
  <si>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</si>
  <si>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</si>
  <si>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</si>
  <si>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</si>
  <si>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</si>
  <si>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</si>
  <si>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</si>
  <si>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</si>
  <si>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</si>
  <si>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</si>
  <si>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</si>
  <si>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</si>
  <si>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</si>
  <si>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</si>
  <si>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</si>
  <si>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</si>
  <si>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</si>
  <si>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</si>
  <si>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</si>
  <si>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</si>
  <si>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</si>
  <si>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</si>
  <si>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</si>
  <si>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</si>
  <si>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</si>
  <si>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</si>
  <si>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</si>
  <si>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</si>
  <si>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</si>
  <si>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</si>
  <si>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</si>
  <si>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</si>
  <si>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</si>
  <si>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</si>
  <si>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</si>
  <si>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</si>
  <si>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</si>
  <si>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</si>
  <si>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</si>
  <si>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</si>
  <si>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</si>
  <si>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</si>
  <si>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</si>
  <si>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</si>
  <si>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</si>
  <si>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</si>
  <si>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</si>
  <si>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</si>
  <si>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</si>
  <si>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</si>
  <si>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</si>
  <si>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</si>
  <si>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</si>
  <si>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</si>
  <si>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</si>
  <si>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</si>
  <si>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</si>
  <si>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</si>
  <si>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</si>
  <si>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</si>
  <si>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</si>
  <si>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</si>
  <si>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</si>
  <si>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</si>
  <si>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</si>
  <si>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</si>
  <si>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</si>
  <si>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</si>
  <si>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</si>
  <si>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</si>
  <si>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</si>
  <si>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</si>
  <si>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</si>
  <si>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</si>
  <si>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</si>
  <si>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</si>
  <si>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</si>
  <si>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</si>
  <si>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</si>
  <si>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</si>
  <si>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</si>
  <si>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</si>
  <si>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</si>
  <si>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</si>
  <si>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</si>
  <si>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</si>
  <si>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</si>
  <si>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</si>
  <si>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</si>
  <si>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</si>
  <si>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</si>
  <si>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</si>
  <si>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</si>
  <si>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</si>
  <si>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</si>
  <si>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</si>
  <si>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</si>
  <si>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</si>
  <si>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</si>
  <si>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</si>
  <si>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</si>
  <si>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</si>
  <si>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</si>
  <si>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</si>
  <si>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</si>
  <si>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</si>
  <si>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</si>
  <si>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</si>
  <si>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</si>
  <si>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</si>
  <si>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</si>
  <si>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</si>
  <si>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</si>
  <si>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</si>
  <si>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</si>
  <si>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</si>
  <si>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</si>
  <si>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</si>
  <si>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</si>
  <si>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</si>
  <si>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</si>
  <si>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</si>
  <si>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</si>
  <si>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</si>
  <si>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</si>
  <si>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</si>
  <si>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</si>
  <si>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</si>
  <si>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</si>
  <si>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</si>
  <si>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</si>
  <si>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</si>
  <si>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</si>
  <si>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</si>
  <si>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</si>
  <si>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</si>
  <si>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</si>
  <si>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</si>
  <si>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</si>
  <si>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</si>
  <si>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</si>
  <si>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</si>
  <si>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</si>
  <si>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</si>
  <si>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</si>
  <si>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</si>
  <si>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</si>
  <si>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</si>
  <si>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</si>
  <si>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</si>
  <si>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</si>
  <si>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</si>
  <si>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</si>
  <si>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</si>
  <si>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</si>
  <si>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</si>
  <si>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</si>
  <si>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</si>
  <si>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</si>
  <si>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</si>
  <si>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</si>
  <si>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</si>
  <si>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</si>
  <si>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</si>
  <si>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</si>
  <si>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</si>
  <si>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</si>
  <si>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</si>
  <si>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</si>
  <si>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</si>
  <si>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</si>
  <si>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</si>
  <si>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</si>
  <si>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</si>
  <si>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</si>
  <si>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</si>
  <si>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</si>
  <si>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</si>
  <si>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</si>
  <si>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</si>
  <si>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</si>
  <si>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</si>
  <si>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</si>
  <si>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</si>
  <si>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</si>
  <si>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</si>
  <si>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</si>
  <si>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</si>
  <si>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</si>
  <si>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</si>
  <si>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</si>
  <si>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</si>
  <si>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</si>
  <si>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</si>
  <si>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</si>
  <si>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</si>
  <si>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</si>
  <si>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</si>
  <si>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</si>
  <si>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</si>
  <si>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</si>
  <si>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</si>
  <si>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</si>
  <si>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</si>
  <si>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</si>
  <si>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</si>
  <si>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</si>
  <si>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</si>
  <si>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</si>
  <si>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</si>
  <si>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</si>
  <si>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</si>
  <si>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</si>
  <si>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</si>
  <si>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</si>
  <si>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</si>
  <si>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</si>
  <si>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</si>
  <si>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</si>
  <si>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</si>
  <si>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</si>
  <si>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</si>
  <si>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</si>
  <si>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</si>
  <si>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</si>
  <si>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</si>
  <si>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</si>
  <si>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</si>
  <si>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</si>
  <si>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</si>
  <si>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</si>
  <si>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</si>
  <si>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</si>
  <si>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</si>
  <si>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</si>
  <si>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</si>
  <si>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</si>
  <si>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</si>
  <si>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</si>
  <si>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</si>
  <si>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</si>
  <si>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</si>
  <si>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</si>
  <si>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</si>
  <si>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</si>
  <si>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</si>
  <si>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</si>
  <si>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</si>
  <si>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</si>
  <si>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</si>
  <si>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</si>
  <si>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</si>
  <si>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</si>
  <si>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</si>
  <si>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</si>
  <si>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</si>
  <si>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</si>
  <si>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</si>
  <si>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</si>
  <si>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</si>
  <si>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</si>
  <si>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</si>
  <si>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</si>
  <si>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</si>
  <si>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</si>
  <si>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</si>
  <si>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</si>
  <si>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</si>
  <si>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</si>
  <si>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</si>
  <si>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</si>
  <si>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</si>
  <si>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</si>
  <si>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</si>
  <si>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</si>
  <si>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</si>
  <si>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</si>
  <si>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</si>
  <si>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</si>
  <si>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</si>
  <si>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</si>
  <si>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</si>
  <si>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</si>
  <si>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</si>
  <si>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</si>
  <si>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</si>
  <si>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</si>
  <si>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</si>
  <si>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</si>
  <si>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</si>
  <si>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</si>
  <si>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</si>
  <si>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</si>
  <si>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</si>
  <si>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</si>
  <si>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</si>
  <si>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</si>
  <si>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</si>
  <si>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</si>
  <si>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</si>
  <si>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</si>
  <si>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</si>
  <si>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</si>
  <si>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</si>
  <si>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</si>
  <si>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</si>
  <si>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</si>
  <si>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</si>
  <si>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</si>
  <si>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</si>
  <si>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</si>
  <si>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</si>
  <si>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</si>
  <si>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</si>
  <si>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</si>
  <si>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</si>
  <si>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</si>
  <si>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</si>
  <si>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</si>
  <si>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</si>
  <si>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</si>
  <si>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</si>
  <si>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</si>
  <si>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</si>
  <si>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</si>
  <si>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</si>
  <si>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</si>
  <si>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</si>
  <si>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</si>
  <si>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</si>
  <si>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</si>
  <si>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</si>
  <si>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</si>
  <si>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</si>
  <si>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</si>
  <si>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</si>
  <si>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</si>
  <si>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</si>
  <si>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</si>
  <si>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</si>
  <si>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</si>
  <si>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</si>
  <si>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</si>
  <si>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</si>
  <si>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</si>
  <si>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</si>
  <si>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</si>
  <si>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</si>
  <si>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</si>
  <si>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</si>
  <si>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</si>
  <si>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</si>
  <si>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</si>
  <si>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</si>
  <si>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</si>
  <si>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</si>
  <si>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</si>
  <si>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</si>
  <si>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</si>
  <si>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</si>
  <si>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</si>
  <si>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</si>
  <si>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</si>
  <si>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</si>
  <si>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</si>
  <si>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</si>
  <si>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</si>
  <si>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</si>
  <si>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</si>
  <si>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</si>
  <si>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</si>
  <si>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</si>
  <si>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</si>
  <si>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</si>
  <si>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</si>
  <si>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</si>
  <si>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</si>
  <si>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</si>
  <si>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</si>
  <si>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</si>
  <si>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</si>
  <si>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</si>
  <si>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</si>
  <si>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</si>
  <si>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</si>
  <si>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</si>
  <si>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</si>
  <si>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</si>
  <si>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</si>
  <si>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</si>
  <si>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</si>
  <si>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</si>
  <si>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</si>
  <si>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</si>
  <si>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</si>
  <si>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</si>
  <si>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</si>
  <si>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</si>
  <si>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</si>
  <si>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</si>
  <si>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</si>
  <si>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</si>
  <si>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</si>
  <si>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</si>
  <si>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</si>
  <si>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</si>
  <si>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</si>
  <si>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</si>
  <si>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</si>
  <si>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</si>
  <si>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</si>
  <si>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</si>
  <si>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</si>
  <si>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</si>
  <si>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</si>
  <si>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</si>
  <si>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</si>
  <si>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</si>
  <si>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</si>
  <si>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</si>
  <si>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</si>
  <si>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</si>
  <si>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</si>
  <si>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</si>
  <si>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</si>
  <si>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</si>
  <si>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</si>
  <si>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</si>
  <si>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</si>
  <si>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</si>
  <si>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</si>
  <si>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</si>
  <si>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</si>
  <si>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</si>
  <si>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</si>
  <si>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</si>
  <si>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</si>
  <si>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</si>
  <si>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</si>
  <si>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</si>
  <si>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</si>
  <si>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</si>
  <si>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</si>
  <si>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</si>
  <si>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</si>
  <si>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</si>
  <si>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</si>
  <si>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</si>
  <si>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</si>
  <si>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</si>
  <si>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</si>
  <si>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</si>
  <si>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</si>
  <si>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</si>
  <si>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</si>
  <si>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</si>
  <si>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</si>
  <si>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</si>
  <si>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</si>
  <si>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</si>
  <si>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</si>
  <si>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</si>
  <si>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</si>
  <si>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</si>
  <si>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</si>
  <si>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</si>
  <si>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</si>
  <si>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</si>
  <si>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</si>
  <si>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</si>
  <si>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</si>
  <si>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</si>
  <si>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</si>
  <si>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</si>
  <si>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</si>
  <si>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</si>
  <si>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</si>
  <si>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</si>
  <si>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</si>
  <si>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</si>
  <si>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</si>
  <si>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</si>
  <si>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</si>
  <si>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</si>
  <si>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</si>
  <si>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</si>
  <si>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</si>
  <si>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</si>
  <si>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</si>
  <si>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</si>
  <si>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</si>
  <si>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</si>
  <si>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</si>
  <si>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</si>
  <si>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</si>
  <si>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</si>
  <si>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</si>
  <si>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</si>
  <si>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</si>
  <si>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</si>
  <si>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</si>
  <si>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</si>
  <si>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</si>
  <si>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</si>
  <si>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</si>
  <si>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</si>
  <si>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</si>
  <si>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</si>
  <si>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</si>
  <si>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</si>
  <si>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</si>
  <si>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</si>
  <si>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</si>
  <si>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</si>
  <si>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</si>
  <si>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</si>
  <si>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</si>
  <si>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</si>
  <si>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</si>
  <si>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</si>
  <si>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</si>
  <si>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</si>
  <si>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</si>
  <si>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</si>
  <si>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</si>
  <si>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</si>
  <si>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</si>
  <si>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</si>
  <si>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</si>
  <si>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</si>
  <si>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</si>
  <si>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</si>
  <si>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</si>
  <si>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</si>
  <si>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</si>
  <si>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</si>
  <si>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</si>
  <si>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</si>
  <si>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</si>
  <si>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</si>
  <si>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</si>
  <si>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</si>
  <si>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</si>
  <si>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</si>
  <si>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</si>
  <si>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</si>
  <si>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</si>
  <si>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</si>
  <si>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</si>
  <si>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</si>
  <si>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</si>
  <si>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</si>
  <si>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</si>
  <si>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</si>
  <si>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</si>
  <si>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</si>
  <si>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</si>
  <si>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</si>
  <si>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</si>
  <si>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</si>
  <si>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</si>
  <si>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</si>
  <si>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</si>
  <si>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</si>
  <si>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</si>
  <si>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</si>
  <si>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</si>
  <si>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</si>
  <si>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</si>
  <si>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</si>
  <si>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</si>
  <si>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</si>
  <si>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</si>
  <si>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</si>
  <si>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</si>
  <si>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</si>
  <si>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</si>
  <si>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</si>
  <si>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</si>
  <si>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</si>
  <si>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</si>
  <si>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</si>
  <si>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</si>
  <si>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</si>
  <si>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</si>
  <si>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</si>
  <si>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</si>
  <si>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</si>
  <si>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</si>
  <si>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</si>
  <si>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</si>
  <si>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</si>
  <si>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</si>
  <si>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</si>
  <si>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</si>
  <si>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</si>
  <si>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</si>
  <si>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</si>
  <si>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</si>
  <si>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</si>
  <si>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</si>
  <si>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</si>
  <si>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</si>
  <si>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</si>
  <si>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</si>
  <si>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</si>
  <si>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</si>
  <si>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</si>
  <si>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</si>
  <si>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</si>
  <si>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</si>
  <si>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</si>
  <si>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</si>
  <si>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</si>
  <si>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</si>
  <si>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</si>
  <si>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</si>
  <si>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</si>
  <si>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</si>
  <si>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</si>
  <si>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</si>
  <si>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</si>
  <si>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</si>
  <si>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</si>
  <si>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</si>
  <si>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</si>
  <si>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</si>
  <si>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</si>
  <si>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</si>
  <si>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</si>
  <si>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</si>
  <si>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</si>
  <si>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</si>
  <si>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</si>
  <si>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</si>
  <si>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</si>
  <si>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</si>
  <si>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</si>
  <si>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</si>
  <si>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</si>
  <si>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</si>
  <si>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</si>
  <si>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</si>
  <si>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</si>
  <si>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</si>
  <si>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</si>
  <si>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</si>
  <si>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</si>
  <si>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</si>
  <si>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</si>
  <si>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</si>
  <si>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</si>
  <si>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</si>
  <si>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</si>
  <si>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</si>
  <si>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</si>
  <si>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</si>
  <si>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</si>
  <si>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</si>
  <si>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</si>
  <si>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</si>
  <si>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</si>
  <si>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</si>
  <si>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</si>
  <si>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</si>
  <si>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</si>
  <si>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</si>
  <si>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</si>
  <si>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</si>
  <si>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</si>
  <si>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</si>
  <si>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</si>
  <si>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</si>
  <si>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</si>
  <si>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</si>
  <si>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</si>
  <si>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</si>
  <si>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</si>
  <si>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</si>
  <si>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</si>
  <si>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</si>
  <si>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</si>
  <si>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</si>
  <si>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</si>
  <si>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</si>
  <si>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</si>
  <si>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</si>
  <si>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</si>
  <si>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</si>
  <si>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</si>
  <si>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</si>
  <si>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</si>
  <si>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</si>
  <si>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</si>
  <si>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</si>
  <si>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</si>
  <si>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</si>
  <si>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</si>
  <si>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</si>
  <si>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</si>
  <si>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</si>
  <si>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</si>
  <si>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</si>
  <si>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</si>
  <si>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</si>
  <si>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</si>
  <si>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</si>
  <si>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</si>
  <si>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</si>
  <si>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</si>
  <si>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</si>
  <si>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</si>
  <si>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</si>
  <si>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</si>
  <si>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</si>
  <si>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</si>
  <si>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</si>
  <si>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</si>
  <si>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</si>
  <si>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</si>
  <si>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</si>
  <si>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</si>
  <si>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</si>
  <si>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</si>
  <si>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</si>
  <si>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</si>
  <si>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</si>
  <si>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</si>
  <si>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</si>
  <si>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</si>
  <si>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</si>
  <si>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</si>
  <si>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</si>
  <si>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</si>
  <si>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</si>
  <si>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</si>
  <si>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</si>
  <si>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</si>
  <si>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</si>
  <si>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</si>
  <si>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</si>
  <si>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</si>
  <si>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</si>
  <si>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</si>
  <si>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</si>
  <si>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</si>
  <si>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</si>
  <si>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</si>
  <si>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</si>
  <si>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</si>
  <si>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</si>
  <si>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</si>
  <si>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</si>
  <si>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</si>
  <si>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</si>
  <si>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</si>
  <si>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</si>
  <si>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</si>
  <si>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</si>
  <si>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</si>
  <si>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</si>
  <si>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</si>
  <si>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</si>
  <si>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</si>
  <si>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</si>
  <si>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</si>
  <si>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</si>
  <si>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</si>
  <si>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</si>
  <si>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</si>
  <si>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</si>
  <si>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</si>
  <si>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</si>
  <si>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</si>
  <si>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</si>
  <si>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</si>
  <si>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</si>
  <si>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</si>
  <si>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</si>
  <si>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</si>
  <si>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</si>
  <si>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</si>
  <si>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</si>
  <si>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</si>
  <si>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</si>
  <si>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</si>
  <si>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</si>
  <si>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</si>
  <si>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</si>
  <si>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</si>
  <si>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</si>
  <si>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</si>
  <si>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</si>
  <si>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</si>
  <si>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</si>
  <si>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</si>
  <si>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</si>
  <si>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</si>
  <si>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</si>
  <si>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</si>
  <si>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</si>
  <si>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</si>
  <si>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</si>
  <si>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</si>
  <si>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</si>
  <si>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</si>
  <si>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</si>
  <si>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</si>
  <si>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</si>
  <si>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</si>
  <si>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</si>
  <si>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</si>
  <si>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</si>
  <si>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</si>
  <si>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</si>
  <si>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</si>
  <si>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</si>
  <si>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</si>
  <si>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</si>
  <si>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</si>
  <si>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</si>
  <si>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</si>
  <si>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</si>
  <si>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</si>
  <si>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</si>
  <si>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</si>
  <si>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</si>
  <si>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</si>
  <si>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</si>
  <si>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</si>
  <si>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</si>
  <si>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</si>
  <si>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</si>
  <si>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</si>
  <si>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</si>
  <si>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</si>
  <si>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</si>
  <si>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</si>
  <si>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</si>
  <si>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</si>
  <si>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</si>
  <si>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</si>
  <si>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</si>
  <si>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</si>
  <si>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</si>
  <si>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</si>
  <si>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</si>
  <si>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</si>
  <si>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</si>
  <si>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</si>
  <si>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</si>
  <si>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</si>
  <si>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</si>
  <si>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</si>
  <si>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</si>
  <si>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</si>
  <si>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</si>
  <si>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</si>
  <si>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</si>
  <si>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</si>
  <si>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</si>
  <si>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</si>
  <si>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</si>
  <si>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</si>
  <si>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</si>
  <si>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</si>
  <si>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</si>
  <si>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</si>
  <si>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</si>
  <si>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</si>
  <si>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</si>
  <si>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</si>
  <si>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</si>
  <si>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</si>
  <si>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</si>
  <si>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</si>
  <si>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</si>
  <si>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</si>
  <si>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</si>
  <si>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</si>
  <si>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</si>
  <si>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</si>
  <si>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</si>
  <si>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</si>
  <si>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</si>
  <si>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</si>
  <si>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</si>
  <si>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</si>
  <si>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</si>
  <si>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</si>
  <si>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</si>
  <si>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</si>
  <si>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</si>
  <si>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</si>
  <si>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</si>
  <si>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</si>
  <si>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</si>
  <si>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</si>
  <si>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</si>
  <si>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</si>
  <si>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</si>
  <si>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</si>
  <si>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</si>
  <si>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</si>
  <si>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</si>
  <si>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</si>
  <si>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</si>
  <si>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</si>
  <si>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</si>
  <si>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</si>
  <si>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</si>
  <si>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</si>
  <si>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</si>
  <si>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</si>
  <si>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</si>
  <si>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</si>
  <si>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</si>
  <si>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</si>
  <si>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</si>
  <si>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</si>
  <si>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</si>
  <si>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</si>
  <si>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</si>
  <si>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</si>
  <si>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</si>
  <si>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</si>
  <si>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</si>
  <si>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</si>
  <si>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</si>
  <si>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</si>
  <si>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</si>
  <si>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</si>
  <si>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</si>
  <si>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</si>
  <si>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</si>
  <si>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</si>
  <si>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</si>
  <si>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</si>
  <si>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</si>
  <si>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</si>
  <si>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</si>
  <si>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</si>
  <si>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</si>
  <si>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</si>
  <si>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</si>
  <si>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</si>
  <si>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</si>
  <si>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</si>
  <si>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</si>
  <si>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</si>
  <si>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</si>
  <si>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</si>
  <si>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</si>
  <si>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</si>
  <si>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</si>
  <si>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</si>
  <si>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</si>
  <si>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</si>
  <si>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</si>
  <si>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</si>
  <si>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</si>
  <si>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</si>
  <si>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</si>
  <si>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</si>
  <si>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</si>
  <si>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</si>
  <si>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</si>
  <si>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</si>
  <si>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</si>
  <si>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</si>
  <si>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</si>
  <si>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</si>
  <si>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</si>
  <si>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</si>
  <si>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</si>
  <si>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</si>
  <si>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</si>
  <si>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</si>
  <si>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</si>
  <si>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</si>
  <si>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</si>
  <si>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</si>
  <si>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</si>
  <si>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</si>
  <si>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</si>
  <si>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</si>
  <si>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</si>
  <si>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</si>
  <si>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</si>
  <si>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</si>
  <si>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</si>
  <si>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</si>
  <si>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</si>
  <si>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</si>
  <si>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</si>
  <si>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</si>
  <si>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</si>
  <si>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</si>
  <si>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</si>
  <si>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</si>
  <si>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</si>
  <si>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</si>
  <si>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</si>
  <si>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</si>
  <si>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</si>
  <si>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</si>
  <si>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</si>
  <si>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</si>
  <si>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</si>
  <si>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</si>
  <si>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</si>
  <si>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</si>
  <si>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</si>
  <si>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</si>
  <si>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</si>
  <si>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</si>
  <si>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</si>
  <si>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</si>
  <si>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</si>
  <si>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</si>
  <si>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</si>
  <si>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</si>
  <si>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</si>
  <si>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</si>
  <si>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</si>
  <si>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</si>
  <si>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</si>
  <si>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</si>
  <si>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</si>
  <si>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</si>
  <si>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</si>
  <si>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</si>
  <si>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</si>
  <si>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</si>
  <si>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</si>
  <si>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</si>
  <si>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</si>
  <si>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</si>
  <si>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</si>
  <si>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</si>
  <si>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</si>
  <si>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</si>
  <si>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</si>
  <si>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</si>
  <si>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</si>
  <si>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</si>
  <si>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</si>
  <si>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</si>
  <si>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</si>
  <si>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</si>
  <si>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</si>
  <si>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</si>
  <si>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</si>
  <si>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</si>
  <si>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</si>
  <si>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</si>
  <si>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</si>
  <si>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</si>
  <si>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</si>
  <si>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</si>
  <si>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</si>
  <si>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</si>
  <si>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</si>
  <si>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</si>
  <si>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</si>
  <si>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</si>
  <si>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</si>
  <si>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</si>
  <si>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</si>
  <si>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</si>
  <si>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</si>
  <si>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</si>
  <si>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</si>
  <si>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</si>
  <si>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</si>
  <si>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</si>
  <si>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</si>
  <si>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</si>
  <si>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</si>
  <si>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</si>
  <si>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</si>
  <si>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</si>
  <si>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</si>
  <si>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</si>
  <si>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</si>
  <si>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</si>
  <si>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</si>
  <si>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</si>
  <si>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</si>
  <si>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</si>
  <si>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</si>
  <si>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</si>
  <si>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</si>
  <si>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</si>
  <si>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</si>
  <si>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</si>
  <si>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</si>
  <si>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</si>
  <si>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</si>
  <si>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</si>
  <si>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</si>
  <si>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</si>
  <si>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</si>
  <si>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</si>
  <si>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</si>
  <si>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</si>
  <si>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</si>
  <si>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</si>
  <si>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</si>
  <si>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</si>
  <si>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</si>
  <si>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</si>
  <si>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</si>
  <si>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</si>
  <si>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</si>
  <si>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</si>
  <si>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</si>
  <si>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</si>
  <si>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</si>
  <si>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</si>
  <si>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</si>
  <si>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</si>
  <si>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</si>
  <si>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</si>
  <si>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</si>
  <si>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</si>
  <si>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</si>
  <si>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</si>
  <si>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</si>
  <si>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</si>
  <si>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</si>
  <si>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</si>
  <si>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</si>
  <si>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</si>
  <si>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</si>
  <si>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</si>
  <si>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</si>
  <si>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</si>
  <si>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</si>
  <si>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</si>
  <si>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</si>
  <si>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</si>
  <si>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</si>
  <si>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</si>
  <si>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</si>
  <si>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</si>
  <si>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</si>
  <si>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</si>
  <si>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</si>
  <si>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</si>
  <si>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</si>
  <si>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</si>
  <si>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</si>
  <si>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</si>
  <si>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</si>
  <si>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</si>
  <si>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</si>
  <si>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</si>
  <si>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</si>
  <si>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</si>
  <si>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</si>
  <si>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</si>
  <si>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</si>
  <si>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</si>
  <si>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</si>
  <si>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</si>
  <si>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</si>
  <si>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</si>
  <si>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</si>
  <si>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</si>
  <si>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</si>
  <si>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</si>
  <si>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</si>
  <si>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</si>
  <si>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</si>
  <si>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</si>
  <si>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</si>
  <si>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</si>
  <si>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</si>
  <si>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</si>
  <si>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</si>
  <si>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</si>
  <si>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</si>
  <si>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</si>
  <si>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</si>
  <si>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</si>
  <si>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</si>
  <si>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</si>
  <si>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</si>
  <si>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</si>
  <si>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</si>
  <si>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</si>
  <si>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</si>
  <si>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</si>
  <si>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</si>
  <si>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</si>
  <si>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</si>
  <si>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</si>
  <si>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</si>
  <si>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</si>
  <si>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</si>
  <si>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</si>
  <si>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</si>
  <si>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</si>
  <si>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</si>
  <si>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</si>
  <si>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</si>
  <si>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</si>
  <si>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</si>
  <si>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</si>
  <si>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</si>
  <si>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</si>
  <si>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</si>
  <si>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</si>
  <si>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</si>
  <si>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</si>
  <si>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</si>
  <si>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</si>
  <si>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</si>
  <si>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</si>
  <si>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</si>
  <si>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</si>
  <si>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</si>
  <si>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</si>
  <si>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</si>
  <si>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</si>
  <si>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</si>
  <si>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</si>
  <si>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</si>
  <si>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</si>
  <si>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</si>
  <si>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</si>
  <si>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</si>
  <si>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</si>
  <si>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</si>
  <si>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</si>
  <si>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</si>
  <si>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</si>
  <si>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</si>
  <si>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</si>
  <si>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</si>
  <si>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</si>
  <si>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</si>
  <si>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</si>
  <si>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</si>
  <si>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</si>
  <si>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</si>
  <si>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</si>
  <si>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</si>
  <si>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</si>
  <si>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</si>
  <si>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</si>
  <si>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</si>
  <si>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</si>
  <si>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</si>
  <si>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</si>
  <si>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</si>
  <si>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</si>
  <si>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</si>
  <si>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</si>
  <si>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</si>
  <si>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</si>
  <si>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</si>
  <si>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</si>
  <si>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</si>
  <si>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</si>
  <si>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</si>
  <si>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</si>
  <si>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</si>
  <si>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</si>
  <si>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</si>
  <si>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</si>
  <si>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</si>
  <si>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</si>
  <si>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</si>
  <si>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</si>
  <si>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</si>
  <si>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</si>
  <si>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</si>
  <si>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</si>
  <si>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</si>
  <si>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</si>
  <si>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</si>
  <si>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</si>
  <si>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</si>
  <si>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</si>
  <si>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</si>
  <si>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</si>
  <si>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</si>
  <si>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</si>
  <si>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</si>
  <si>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</si>
  <si>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</si>
  <si>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</si>
  <si>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</si>
  <si>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</si>
  <si>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</si>
  <si>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</si>
  <si>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</si>
  <si>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</si>
  <si>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</si>
  <si>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</si>
  <si>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</si>
  <si>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</si>
  <si>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</si>
  <si>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</si>
  <si>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</si>
  <si>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</si>
  <si>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</si>
  <si>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</si>
  <si>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</si>
  <si>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</si>
  <si>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</si>
  <si>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</si>
  <si>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</si>
  <si>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</si>
  <si>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</si>
  <si>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</si>
  <si>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</si>
  <si>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</si>
  <si>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</si>
  <si>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</si>
  <si>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</si>
  <si>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</si>
  <si>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</si>
  <si>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</si>
  <si>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</si>
  <si>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</si>
  <si>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</si>
  <si>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</si>
  <si>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</si>
  <si>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</si>
  <si>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</si>
  <si>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</si>
  <si>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</si>
  <si>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</si>
  <si>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</si>
  <si>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</si>
  <si>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</si>
  <si>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</si>
  <si>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</si>
  <si>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</si>
  <si>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</si>
  <si>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</si>
  <si>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</si>
  <si>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</si>
  <si>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</si>
  <si>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</si>
  <si>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</si>
  <si>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</si>
  <si>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</si>
  <si>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</si>
  <si>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</si>
  <si>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</si>
  <si>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</si>
  <si>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</si>
  <si>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</si>
  <si>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</si>
  <si>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</si>
  <si>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</si>
  <si>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</si>
  <si>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</si>
  <si>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</si>
  <si>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</si>
  <si>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</si>
  <si>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</si>
  <si>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</si>
  <si>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</si>
  <si>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</si>
  <si>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</si>
  <si>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</si>
  <si>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</si>
  <si>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</si>
  <si>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</si>
  <si>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</si>
  <si>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</si>
  <si>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</si>
  <si>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</si>
  <si>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</si>
  <si>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</si>
  <si>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</si>
  <si>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</si>
  <si>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</si>
  <si>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</si>
  <si>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</si>
  <si>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</si>
  <si>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</si>
  <si>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</si>
  <si>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</si>
  <si>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</si>
  <si>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</si>
  <si>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</si>
  <si>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</si>
  <si>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</si>
  <si>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</si>
  <si>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</si>
  <si>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</si>
  <si>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</si>
  <si>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</si>
  <si>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</si>
  <si>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</si>
  <si>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</si>
  <si>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</si>
  <si>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</si>
  <si>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</si>
  <si>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</si>
  <si>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</si>
  <si>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</si>
  <si>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</si>
  <si>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</si>
  <si>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</si>
  <si>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</si>
  <si>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</si>
  <si>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</si>
  <si>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</si>
  <si>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</si>
  <si>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</si>
  <si>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</si>
  <si>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</si>
  <si>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</si>
  <si>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</si>
  <si>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</si>
  <si>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</si>
  <si>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</si>
  <si>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</si>
  <si>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</si>
  <si>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</si>
  <si>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</si>
  <si>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</si>
  <si>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</si>
  <si>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</si>
  <si>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</si>
  <si>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</si>
  <si>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</si>
  <si>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</si>
  <si>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</si>
  <si>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</si>
  <si>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</si>
  <si>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</si>
  <si>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</si>
  <si>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</si>
  <si>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</si>
  <si>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</si>
  <si>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</si>
  <si>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</si>
  <si>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</si>
  <si>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</si>
  <si>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</si>
  <si>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</si>
  <si>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</si>
  <si>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</si>
  <si>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</si>
  <si>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</si>
  <si>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</si>
  <si>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</si>
  <si>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</si>
  <si>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</si>
  <si>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</si>
  <si>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</si>
  <si>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</si>
  <si>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</si>
  <si>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</si>
  <si>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</si>
  <si>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</si>
  <si>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</si>
  <si>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</si>
  <si>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</si>
  <si>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</si>
  <si>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</si>
  <si>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</si>
  <si>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</si>
  <si>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</si>
  <si>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</si>
  <si>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</si>
  <si>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</si>
  <si>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</si>
  <si>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</si>
  <si>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</si>
  <si>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</si>
  <si>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</si>
  <si>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</si>
  <si>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</si>
  <si>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</si>
  <si>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</si>
  <si>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</si>
  <si>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</si>
  <si>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</si>
  <si>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</si>
  <si>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</si>
  <si>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</si>
  <si>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</si>
  <si>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</si>
  <si>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</si>
  <si>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</si>
  <si>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</si>
  <si>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</si>
  <si>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</si>
  <si>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</si>
  <si>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</si>
  <si>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</si>
  <si>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</si>
  <si>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</si>
  <si>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</si>
  <si>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</si>
  <si>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</si>
  <si>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</si>
  <si>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</si>
  <si>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</si>
  <si>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</si>
  <si>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</si>
  <si>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</si>
  <si>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</si>
  <si>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</si>
  <si>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</si>
  <si>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</si>
  <si>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</si>
  <si>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</si>
  <si>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</si>
  <si>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</si>
  <si>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</si>
  <si>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</si>
  <si>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</si>
  <si>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</si>
  <si>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</si>
  <si>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</si>
  <si>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</si>
  <si>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</si>
  <si>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</si>
  <si>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</si>
  <si>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</si>
  <si>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</si>
  <si>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</si>
  <si>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</si>
  <si>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</si>
  <si>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</si>
  <si>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</si>
  <si>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</si>
  <si>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</si>
  <si>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</si>
  <si>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</si>
  <si>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</si>
  <si>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</si>
  <si>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</si>
  <si>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</si>
  <si>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</si>
  <si>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</si>
  <si>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</si>
  <si>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</si>
  <si>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</si>
  <si>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</si>
  <si>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</si>
  <si>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</si>
  <si>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</si>
  <si>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</si>
  <si>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</si>
  <si>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</si>
  <si>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</si>
  <si>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</si>
  <si>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</si>
  <si>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</si>
  <si>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</si>
  <si>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</si>
  <si>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</si>
  <si>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</si>
  <si>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</si>
  <si>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</si>
  <si>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</si>
  <si>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</si>
  <si>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</si>
  <si>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</si>
  <si>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</si>
  <si>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</si>
  <si>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</si>
  <si>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</si>
  <si>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</si>
  <si>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</si>
  <si>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</si>
  <si>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</si>
  <si>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</si>
  <si>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</si>
  <si>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</si>
  <si>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</si>
  <si>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</si>
  <si>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</si>
  <si>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</si>
  <si>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</si>
  <si>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</si>
  <si>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</si>
  <si>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</si>
  <si>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</si>
  <si>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</si>
  <si>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</si>
  <si>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</si>
  <si>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</si>
  <si>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</si>
  <si>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</si>
  <si>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</si>
  <si>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</si>
  <si>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</si>
  <si>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</si>
  <si>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</si>
  <si>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</si>
  <si>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</si>
  <si>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</si>
  <si>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</si>
  <si>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</si>
  <si>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</si>
  <si>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</si>
  <si>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</si>
  <si>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</si>
  <si>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</si>
  <si>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</si>
  <si>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</si>
  <si>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</si>
  <si>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</si>
  <si>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</si>
  <si>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</si>
  <si>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</si>
  <si>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</si>
  <si>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</si>
  <si>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</si>
  <si>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</si>
  <si>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</si>
  <si>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</si>
  <si>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</si>
  <si>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</si>
  <si>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</si>
  <si>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</si>
  <si>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</si>
  <si>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</si>
  <si>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</si>
  <si>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</si>
  <si>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</si>
  <si>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</si>
  <si>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</si>
  <si>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</si>
  <si>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</si>
  <si>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</si>
  <si>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</si>
  <si>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</si>
  <si>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</si>
  <si>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</si>
  <si>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</si>
  <si>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</si>
  <si>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</si>
  <si>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</si>
  <si>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</si>
  <si>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</si>
  <si>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</si>
  <si>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</si>
  <si>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</si>
  <si>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</si>
  <si>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</si>
  <si>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</si>
  <si>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</si>
  <si>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</si>
  <si>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</si>
  <si>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</si>
  <si>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</si>
  <si>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</si>
  <si>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</si>
  <si>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</si>
  <si>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</si>
  <si>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</si>
  <si>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</si>
  <si>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</si>
  <si>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</si>
  <si>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</si>
  <si>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</si>
  <si>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</si>
  <si>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</si>
  <si>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</si>
  <si>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</si>
  <si>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</si>
  <si>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</si>
  <si>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</si>
  <si>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</si>
  <si>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</si>
  <si>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</si>
  <si>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</si>
  <si>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</si>
  <si>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</si>
  <si>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</si>
  <si>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</si>
  <si>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</si>
  <si>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</si>
  <si>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</si>
  <si>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</si>
  <si>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</si>
  <si>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</si>
  <si>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</si>
  <si>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</si>
  <si>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</si>
  <si>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</si>
  <si>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</si>
  <si>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</si>
  <si>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</si>
  <si>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</si>
  <si>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</si>
  <si>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</si>
  <si>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</si>
  <si>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</si>
  <si>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</si>
  <si>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</si>
  <si>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</si>
  <si>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</si>
  <si>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</si>
  <si>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</si>
  <si>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</si>
  <si>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</si>
  <si>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</si>
  <si>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</si>
  <si>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</si>
  <si>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</si>
  <si>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</si>
  <si>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</si>
  <si>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</si>
  <si>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</si>
  <si>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</si>
  <si>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</si>
  <si>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</si>
  <si>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</si>
  <si>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</si>
  <si>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</si>
  <si>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</si>
  <si>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</si>
  <si>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</si>
  <si>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</si>
  <si>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</si>
  <si>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</si>
  <si>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</si>
  <si>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</si>
  <si>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</si>
  <si>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</si>
  <si>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</si>
  <si>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</si>
  <si>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</si>
  <si>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</si>
  <si>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</si>
  <si>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</si>
  <si>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</si>
  <si>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</si>
  <si>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</si>
  <si>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</si>
  <si>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</si>
  <si>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</si>
  <si>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</si>
  <si>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</si>
  <si>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</si>
  <si>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</si>
  <si>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</si>
  <si>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</si>
  <si>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</si>
  <si>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</si>
  <si>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</si>
  <si>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</si>
  <si>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</si>
  <si>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</si>
  <si>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</si>
  <si>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</si>
  <si>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</si>
  <si>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</si>
  <si>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</si>
  <si>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</si>
  <si>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</si>
  <si>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</si>
  <si>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</si>
  <si>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</si>
  <si>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</si>
  <si>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</si>
  <si>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</si>
  <si>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</si>
  <si>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</si>
  <si>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</si>
  <si>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</si>
  <si>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</si>
  <si>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</si>
  <si>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</si>
  <si>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</si>
  <si>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</si>
  <si>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</si>
  <si>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</si>
  <si>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</si>
  <si>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</si>
  <si>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</si>
  <si>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</si>
  <si>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</si>
  <si>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</si>
  <si>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</si>
  <si>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</si>
  <si>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</si>
  <si>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</si>
  <si>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</si>
  <si>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</si>
  <si>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</si>
  <si>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</si>
  <si>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</si>
  <si>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</si>
  <si>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</si>
  <si>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</si>
  <si>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</si>
  <si>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</si>
  <si>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</si>
  <si>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</si>
  <si>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</si>
  <si>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</si>
  <si>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</si>
  <si>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</si>
  <si>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</si>
  <si>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</si>
  <si>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</si>
  <si>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</si>
  <si>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</si>
  <si>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</si>
  <si>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</si>
  <si>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</si>
  <si>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</si>
  <si>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</si>
  <si>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</si>
  <si>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</si>
  <si>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</si>
  <si>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</si>
  <si>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</si>
  <si>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</si>
  <si>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</si>
  <si>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</si>
  <si>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</si>
  <si>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</si>
  <si>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</si>
  <si>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</si>
  <si>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</si>
  <si>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</si>
  <si>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</si>
  <si>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</si>
  <si>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</si>
  <si>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</si>
  <si>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</si>
  <si>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</si>
  <si>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</si>
  <si>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</si>
  <si>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</si>
  <si>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</si>
  <si>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</si>
  <si>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</si>
  <si>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</si>
  <si>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</si>
  <si>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</si>
  <si>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</si>
  <si>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</si>
  <si>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</si>
  <si>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</si>
  <si>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</si>
  <si>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</si>
  <si>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</si>
  <si>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</si>
  <si>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</si>
  <si>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</si>
  <si>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</si>
  <si>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</si>
  <si>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</si>
  <si>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</si>
  <si>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</si>
  <si>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</si>
  <si>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</si>
  <si>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</si>
  <si>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</si>
  <si>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</si>
  <si>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</si>
  <si>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</si>
  <si>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</si>
  <si>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</si>
  <si>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</si>
  <si>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</si>
  <si>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</si>
  <si>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</si>
  <si>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</si>
  <si>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</si>
  <si>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</si>
  <si>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</si>
  <si>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</si>
  <si>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</si>
  <si>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</si>
  <si>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</si>
  <si>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</si>
  <si>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</si>
  <si>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</si>
  <si>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</si>
  <si>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</si>
  <si>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</si>
  <si>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</si>
  <si>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</si>
  <si>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</si>
  <si>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</si>
  <si>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</si>
  <si>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</si>
  <si>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</si>
  <si>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</si>
  <si>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</si>
  <si>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</si>
  <si>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</si>
  <si>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</si>
  <si>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</si>
  <si>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</si>
  <si>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</si>
  <si>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</si>
  <si>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</si>
  <si>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</si>
  <si>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</si>
  <si>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</si>
  <si>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</si>
  <si>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</si>
  <si>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</si>
  <si>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</si>
  <si>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</si>
  <si>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</si>
  <si>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</si>
  <si>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</si>
  <si>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</si>
  <si>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</si>
  <si>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</si>
  <si>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</si>
  <si>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</si>
  <si>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</si>
  <si>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</si>
  <si>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</si>
  <si>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</si>
  <si>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</si>
  <si>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</si>
  <si>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</si>
  <si>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</si>
  <si>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</si>
  <si>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</si>
  <si>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</si>
  <si>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</si>
  <si>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</si>
  <si>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</si>
  <si>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</si>
  <si>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</si>
  <si>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</si>
  <si>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</si>
  <si>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</si>
  <si>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</si>
  <si>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</si>
  <si>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</si>
  <si>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</si>
  <si>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</si>
  <si>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</si>
  <si>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</si>
  <si>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</si>
  <si>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</si>
  <si>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</si>
  <si>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</si>
  <si>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</si>
  <si>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</si>
  <si>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</si>
  <si>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</si>
  <si>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</si>
  <si>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</si>
  <si>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</si>
  <si>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</si>
  <si>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</si>
  <si>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</si>
  <si>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</si>
  <si>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</si>
  <si>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</si>
  <si>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</si>
  <si>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</si>
  <si>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</si>
  <si>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</si>
  <si>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</si>
  <si>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</si>
  <si>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</si>
  <si>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</si>
  <si>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</si>
  <si>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</si>
  <si>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</si>
  <si>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</si>
  <si>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</si>
  <si>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</si>
  <si>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</si>
  <si>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</si>
  <si>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</si>
  <si>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</si>
  <si>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</si>
  <si>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</si>
  <si>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</si>
  <si>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</si>
  <si>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</si>
  <si>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</si>
  <si>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</si>
  <si>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</si>
  <si>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</si>
  <si>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</si>
  <si>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</si>
  <si>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</si>
  <si>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</si>
  <si>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</si>
  <si>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</si>
  <si>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</si>
  <si>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</si>
  <si>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</si>
  <si>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</si>
  <si>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</si>
  <si>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</si>
  <si>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</si>
  <si>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</si>
  <si>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</si>
  <si>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</si>
  <si>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</si>
  <si>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</si>
  <si>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</si>
  <si>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</si>
  <si>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</si>
  <si>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</si>
  <si>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</si>
  <si>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</si>
  <si>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</si>
  <si>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</si>
  <si>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</si>
  <si>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</si>
  <si>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</si>
  <si>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</si>
  <si>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</si>
  <si>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</si>
  <si>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</si>
  <si>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</si>
  <si>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</si>
  <si>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</si>
  <si>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</si>
  <si>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</si>
  <si>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</si>
  <si>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</si>
  <si>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</si>
  <si>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</si>
  <si>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</si>
  <si>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</si>
  <si>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</si>
  <si>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</si>
  <si>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</si>
  <si>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</si>
  <si>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</si>
  <si>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</si>
  <si>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</si>
  <si>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</si>
  <si>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</si>
  <si>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</si>
  <si>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</si>
  <si>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</si>
  <si>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</si>
  <si>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</si>
  <si>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</si>
  <si>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</si>
  <si>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</si>
  <si>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</si>
  <si>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</si>
  <si>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</si>
  <si>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</si>
  <si>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</si>
  <si>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</si>
  <si>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</si>
  <si>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</si>
  <si>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</si>
  <si>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</si>
  <si>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</si>
  <si>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</si>
  <si>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</si>
  <si>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</si>
  <si>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</si>
  <si>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</si>
  <si>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</si>
  <si>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</si>
  <si>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</si>
  <si>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</si>
  <si>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</si>
  <si>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</si>
  <si>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</si>
  <si>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</si>
  <si>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</si>
  <si>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</si>
  <si>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</si>
  <si>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</si>
  <si>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</si>
  <si>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</si>
  <si>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</si>
  <si>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</si>
  <si>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</si>
  <si>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</si>
  <si>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</si>
  <si>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</si>
  <si>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</si>
  <si>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</si>
  <si>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</si>
  <si>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</si>
  <si>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</si>
  <si>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</si>
  <si>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</si>
  <si>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</si>
  <si>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</si>
  <si>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</si>
  <si>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</si>
  <si>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</si>
  <si>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</si>
  <si>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</si>
  <si>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</si>
  <si>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</si>
  <si>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</si>
  <si>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</si>
  <si>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</si>
  <si>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</si>
  <si>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</si>
  <si>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</si>
  <si>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</si>
  <si>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</si>
  <si>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</si>
  <si>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</si>
  <si>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</si>
  <si>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</si>
  <si>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</si>
  <si>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</si>
  <si>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</si>
  <si>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</si>
  <si>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</si>
  <si>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</si>
  <si>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</si>
  <si>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</si>
  <si>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</si>
  <si>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</si>
  <si>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</si>
  <si>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</si>
  <si>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</si>
  <si>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</si>
  <si>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</si>
  <si>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</si>
  <si>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</si>
  <si>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</si>
  <si>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</si>
  <si>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</si>
  <si>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</si>
  <si>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</si>
  <si>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</si>
  <si>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</si>
  <si>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</si>
  <si>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</si>
  <si>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</si>
  <si>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</si>
  <si>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</si>
  <si>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</si>
  <si>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</si>
  <si>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</si>
  <si>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</si>
  <si>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</si>
  <si>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</si>
  <si>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</si>
  <si>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</si>
  <si>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</si>
  <si>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</si>
  <si>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</si>
  <si>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</si>
  <si>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</si>
  <si>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</si>
  <si>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</si>
  <si>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</si>
  <si>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</si>
  <si>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</si>
  <si>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</si>
  <si>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</si>
  <si>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</si>
  <si>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</si>
  <si>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</si>
  <si>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</si>
  <si>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</si>
  <si>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</si>
  <si>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</si>
  <si>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</si>
  <si>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</si>
  <si>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</si>
  <si>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</si>
  <si>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</si>
  <si>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</si>
  <si>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</si>
  <si>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</si>
  <si>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</si>
  <si>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</si>
  <si>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</si>
  <si>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</si>
  <si>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</si>
  <si>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</si>
  <si>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</si>
  <si>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</si>
  <si>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</si>
  <si>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</si>
  <si>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</si>
  <si>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</si>
  <si>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</si>
  <si>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</si>
  <si>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</si>
  <si>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</si>
  <si>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</si>
  <si>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</si>
  <si>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</si>
  <si>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</si>
  <si>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</si>
  <si>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</si>
  <si>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</si>
  <si>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</si>
  <si>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</si>
  <si>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</si>
  <si>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</si>
  <si>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</si>
  <si>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</si>
  <si>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</si>
  <si>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</si>
  <si>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</si>
  <si>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</si>
  <si>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</si>
  <si>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</si>
  <si>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</si>
  <si>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</si>
  <si>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</si>
  <si>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</si>
  <si>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</si>
  <si>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</si>
  <si>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</si>
  <si>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</si>
  <si>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</si>
  <si>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</si>
  <si>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</si>
  <si>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</si>
  <si>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</si>
  <si>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</si>
  <si>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</si>
  <si>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</si>
  <si>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</si>
  <si>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</si>
  <si>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</si>
  <si>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</si>
  <si>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</si>
  <si>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</si>
  <si>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</si>
  <si>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</si>
  <si>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</si>
  <si>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</si>
  <si>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</si>
  <si>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</si>
  <si>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</si>
  <si>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</si>
  <si>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</si>
  <si>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</si>
  <si>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</si>
  <si>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</si>
  <si>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</si>
  <si>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</si>
  <si>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</si>
  <si>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</si>
  <si>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</si>
  <si>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</si>
  <si>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</si>
  <si>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</si>
  <si>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</si>
  <si>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</si>
  <si>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</si>
  <si>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</si>
  <si>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</si>
  <si>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</si>
  <si>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</si>
  <si>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</si>
  <si>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</si>
  <si>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</si>
  <si>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</si>
  <si>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</si>
  <si>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</si>
  <si>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</si>
  <si>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</si>
  <si>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</si>
  <si>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</si>
  <si>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</si>
  <si>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</si>
  <si>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</si>
  <si>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</si>
  <si>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</si>
  <si>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</si>
  <si>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</si>
  <si>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</si>
  <si>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</si>
  <si>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</si>
  <si>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</si>
  <si>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</si>
  <si>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</si>
  <si>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</si>
  <si>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</si>
  <si>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</si>
  <si>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</si>
  <si>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</si>
  <si>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</si>
  <si>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</si>
  <si>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</si>
  <si>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</si>
  <si>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</si>
  <si>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</si>
  <si>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</si>
  <si>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</si>
  <si>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</si>
  <si>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</si>
  <si>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</si>
  <si>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</si>
  <si>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</si>
  <si>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</si>
  <si>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</si>
  <si>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</si>
  <si>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</si>
  <si>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</si>
  <si>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</si>
  <si>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</si>
  <si>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</si>
  <si>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</si>
  <si>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</si>
  <si>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</si>
  <si>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</si>
  <si>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</si>
  <si>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</si>
  <si>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</si>
  <si>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</si>
  <si>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</si>
  <si>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</si>
  <si>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</si>
  <si>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</si>
  <si>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</si>
  <si>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</si>
  <si>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</si>
  <si>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</si>
  <si>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</si>
  <si>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</si>
  <si>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</si>
  <si>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</si>
  <si>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</si>
  <si>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</si>
  <si>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</si>
  <si>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</si>
  <si>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</si>
  <si>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</si>
  <si>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</si>
  <si>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</si>
  <si>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</si>
  <si>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</si>
  <si>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</si>
  <si>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</si>
  <si>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</si>
  <si>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</si>
  <si>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</si>
  <si>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</si>
  <si>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</si>
  <si>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</si>
  <si>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</si>
  <si>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</si>
  <si>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</si>
  <si>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</si>
  <si>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</si>
  <si>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</si>
  <si>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</si>
  <si>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</si>
  <si>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</si>
  <si>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</si>
  <si>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</si>
  <si>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</si>
  <si>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</si>
  <si>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</si>
  <si>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</si>
  <si>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</si>
  <si>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</si>
  <si>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</si>
  <si>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</si>
  <si>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</si>
  <si>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</si>
  <si>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</si>
  <si>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</si>
  <si>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</si>
  <si>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</si>
  <si>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</si>
  <si>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</si>
  <si>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</si>
  <si>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</si>
  <si>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</si>
  <si>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</si>
  <si>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</si>
  <si>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</si>
  <si>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</si>
  <si>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</si>
  <si>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</si>
  <si>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</si>
  <si>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</si>
  <si>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</si>
  <si>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</si>
  <si>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</si>
  <si>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</si>
  <si>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</si>
  <si>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</si>
  <si>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</si>
  <si>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</si>
  <si>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</si>
  <si>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</si>
  <si>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</si>
  <si>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</si>
  <si>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</si>
  <si>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</si>
  <si>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</si>
  <si>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</si>
  <si>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</si>
  <si>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</si>
  <si>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</si>
  <si>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</si>
  <si>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</si>
  <si>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</si>
  <si>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</si>
  <si>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</si>
  <si>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</si>
  <si>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</si>
  <si>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</si>
  <si>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</si>
  <si>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</si>
  <si>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</si>
  <si>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</si>
  <si>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</si>
  <si>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</si>
  <si>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</si>
  <si>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</si>
  <si>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</si>
  <si>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</si>
  <si>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</si>
  <si>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</si>
  <si>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</si>
  <si>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</si>
  <si>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</si>
  <si>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</si>
  <si>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</si>
  <si>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</si>
  <si>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</si>
  <si>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</si>
  <si>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</si>
  <si>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</si>
  <si>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</si>
  <si>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</si>
  <si>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</si>
  <si>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</si>
  <si>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</si>
  <si>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</si>
  <si>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</si>
  <si>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</si>
  <si>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</si>
  <si>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</si>
  <si>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</si>
  <si>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</si>
  <si>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</si>
  <si>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</si>
  <si>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</si>
  <si>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</si>
  <si>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</si>
  <si>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</si>
  <si>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</si>
  <si>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</si>
  <si>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</si>
  <si>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</si>
  <si>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</si>
  <si>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</si>
  <si>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</si>
  <si>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</si>
  <si>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</si>
  <si>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</si>
  <si>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</si>
  <si>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</si>
  <si>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</si>
  <si>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</si>
  <si>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</si>
  <si>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</si>
  <si>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</si>
  <si>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</si>
  <si>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</si>
  <si>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</si>
  <si>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</si>
  <si>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</si>
  <si>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</si>
  <si>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</si>
  <si>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</si>
  <si>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</si>
  <si>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</si>
  <si>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</si>
  <si>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</si>
  <si>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</si>
  <si>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</si>
  <si>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</si>
  <si>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</si>
  <si>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</si>
  <si>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</si>
  <si>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</si>
  <si>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</si>
  <si>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</si>
  <si>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</si>
  <si>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</si>
  <si>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</si>
  <si>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</si>
  <si>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</si>
  <si>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</si>
  <si>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</si>
  <si>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</si>
  <si>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</si>
  <si>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</si>
  <si>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</si>
  <si>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</si>
  <si>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</si>
  <si>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</si>
  <si>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</si>
  <si>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</si>
  <si>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</si>
  <si>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</si>
  <si>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</si>
  <si>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</si>
  <si>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</si>
  <si>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</si>
  <si>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</si>
  <si>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</si>
  <si>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</si>
  <si>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</si>
  <si>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</si>
  <si>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</si>
  <si>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</si>
  <si>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</si>
  <si>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</si>
  <si>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</si>
  <si>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</si>
  <si>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</si>
  <si>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</si>
  <si>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</si>
  <si>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</si>
  <si>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</si>
  <si>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</si>
  <si>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</si>
  <si>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</si>
  <si>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</si>
  <si>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</si>
  <si>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</si>
  <si>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</si>
  <si>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</si>
  <si>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</si>
  <si>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</si>
  <si>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</si>
  <si>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</si>
  <si>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</si>
  <si>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</si>
  <si>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</si>
  <si>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</si>
  <si>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</si>
  <si>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</si>
  <si>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</si>
  <si>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</si>
  <si>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</si>
  <si>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</si>
  <si>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</si>
  <si>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</si>
  <si>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</si>
  <si>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</si>
  <si>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</si>
  <si>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</si>
  <si>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</si>
  <si>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</si>
  <si>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</si>
  <si>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</si>
  <si>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</si>
  <si>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</si>
  <si>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</si>
  <si>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</si>
  <si>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</si>
  <si>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</si>
  <si>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</si>
  <si>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</si>
  <si>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</si>
  <si>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</si>
  <si>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</si>
  <si>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</si>
  <si>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</si>
  <si>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</si>
  <si>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</si>
  <si>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</si>
  <si>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</si>
  <si>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</si>
  <si>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</si>
  <si>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</si>
  <si>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</si>
  <si>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</si>
  <si>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</si>
  <si>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</si>
  <si>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</si>
  <si>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</si>
  <si>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</si>
  <si>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</si>
  <si>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</si>
  <si>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</si>
  <si>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</si>
  <si>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</si>
  <si>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</si>
  <si>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</si>
  <si>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</si>
  <si>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</si>
  <si>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</si>
  <si>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</si>
  <si>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</si>
  <si>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</si>
  <si>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</si>
  <si>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</si>
  <si>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</si>
  <si>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</si>
  <si>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</si>
  <si>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</si>
  <si>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</si>
  <si>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</si>
  <si>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</si>
  <si>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</si>
  <si>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</si>
  <si>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</si>
  <si>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</si>
  <si>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</si>
  <si>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</si>
  <si>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</si>
  <si>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</si>
  <si>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</si>
  <si>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</si>
  <si>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</si>
  <si>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</si>
  <si>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</si>
  <si>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</si>
  <si>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</si>
  <si>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</si>
  <si>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</si>
  <si>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</si>
  <si>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</si>
  <si>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</si>
  <si>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</si>
  <si>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</si>
  <si>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</si>
  <si>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</si>
  <si>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</si>
  <si>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</si>
  <si>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</si>
  <si>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</si>
  <si>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</si>
  <si>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</si>
  <si>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</si>
  <si>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</si>
  <si>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</si>
  <si>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</si>
  <si>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</si>
  <si>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</si>
  <si>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</si>
  <si>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</si>
  <si>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</si>
  <si>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</si>
  <si>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</si>
  <si>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</si>
  <si>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</si>
  <si>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</si>
  <si>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</si>
  <si>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</si>
  <si>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</si>
  <si>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</si>
  <si>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</si>
  <si>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</si>
  <si>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</si>
  <si>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</si>
  <si>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</si>
  <si>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</si>
  <si>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</si>
  <si>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</si>
  <si>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</si>
  <si>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</si>
  <si>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</si>
  <si>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</si>
  <si>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</si>
  <si>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</si>
  <si>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</si>
  <si>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</si>
  <si>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</si>
  <si>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</si>
  <si>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</si>
  <si>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</si>
  <si>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</si>
  <si>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</si>
  <si>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</si>
  <si>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</si>
  <si>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</si>
  <si>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</si>
  <si>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</si>
  <si>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</si>
  <si>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</si>
  <si>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</si>
  <si>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</si>
  <si>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</si>
  <si>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</si>
  <si>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</si>
  <si>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</si>
  <si>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</si>
  <si>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</si>
  <si>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</si>
  <si>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</si>
  <si>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</si>
  <si>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</si>
  <si>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</si>
  <si>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</si>
  <si>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</si>
  <si>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</si>
  <si>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</si>
  <si>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</si>
  <si>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</si>
  <si>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</si>
  <si>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</si>
  <si>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</si>
  <si>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</si>
  <si>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</si>
  <si>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</si>
  <si>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</si>
  <si>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</si>
  <si>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</si>
  <si>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</si>
  <si>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</si>
  <si>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</si>
  <si>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</si>
  <si>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</si>
  <si>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</si>
  <si>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</si>
  <si>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</si>
  <si>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</si>
  <si>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</si>
  <si>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</si>
  <si>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</si>
  <si>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</si>
  <si>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</si>
  <si>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</si>
  <si>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</si>
  <si>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</si>
  <si>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</si>
  <si>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</si>
  <si>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</si>
  <si>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</si>
  <si>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</si>
  <si>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</si>
  <si>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</si>
  <si>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</si>
  <si>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</si>
  <si>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</si>
  <si>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</si>
  <si>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</si>
  <si>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</si>
  <si>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</si>
  <si>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</si>
  <si>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</si>
  <si>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</si>
  <si>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</si>
  <si>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</si>
  <si>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</si>
  <si>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</si>
  <si>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</si>
  <si>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</si>
  <si>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</si>
  <si>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</si>
  <si>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</si>
  <si>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</si>
  <si>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</si>
  <si>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</si>
  <si>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</si>
  <si>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</si>
  <si>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</si>
  <si>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</si>
  <si>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</si>
  <si>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</si>
  <si>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</si>
  <si>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</si>
  <si>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</si>
  <si>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</si>
  <si>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</si>
  <si>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</si>
  <si>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</si>
  <si>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</si>
  <si>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</si>
  <si>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</si>
  <si>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</si>
  <si>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</si>
  <si>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</si>
  <si>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</si>
  <si>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</si>
  <si>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</si>
  <si>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</si>
  <si>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</si>
  <si>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</si>
  <si>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</si>
  <si>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</si>
  <si>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</si>
  <si>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</si>
  <si>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</si>
  <si>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</si>
  <si>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</si>
  <si>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</si>
  <si>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</si>
  <si>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</si>
  <si>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</si>
  <si>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</si>
  <si>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</si>
  <si>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</si>
  <si>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</si>
  <si>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</si>
  <si>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</si>
  <si>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</si>
  <si>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</si>
  <si>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</si>
  <si>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</si>
  <si>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</si>
  <si>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</si>
  <si>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</si>
  <si>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</si>
  <si>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</si>
  <si>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</si>
  <si>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</si>
  <si>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</si>
  <si>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</si>
  <si>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</si>
  <si>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</si>
  <si>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</si>
  <si>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</si>
  <si>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</si>
  <si>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</si>
  <si>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</si>
  <si>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</si>
  <si>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</si>
  <si>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</si>
  <si>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</si>
  <si>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</si>
  <si>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</si>
  <si>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</si>
  <si>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</si>
  <si>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</si>
  <si>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</si>
  <si>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</si>
  <si>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</si>
  <si>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</si>
  <si>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</si>
  <si>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</si>
  <si>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</si>
  <si>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</si>
  <si>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</si>
  <si>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</si>
  <si>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</si>
  <si>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</si>
  <si>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</si>
  <si>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</si>
  <si>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</si>
  <si>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</si>
  <si>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</si>
  <si>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</si>
  <si>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</si>
  <si>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</si>
  <si>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</si>
  <si>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</si>
  <si>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</si>
  <si>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</si>
  <si>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</si>
  <si>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</si>
  <si>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</si>
  <si>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</si>
  <si>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</si>
  <si>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</si>
  <si>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</si>
  <si>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</si>
  <si>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</si>
  <si>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</si>
  <si>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</si>
  <si>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</si>
  <si>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</si>
  <si>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</si>
  <si>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</si>
  <si>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</si>
  <si>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</si>
  <si>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</si>
  <si>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</si>
  <si>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</si>
  <si>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</si>
  <si>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</si>
  <si>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</si>
  <si>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</si>
  <si>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</si>
  <si>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</si>
  <si>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</si>
  <si>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</si>
  <si>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</si>
  <si>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</si>
  <si>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</si>
  <si>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</si>
  <si>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</si>
  <si>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</si>
  <si>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</si>
  <si>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</si>
  <si>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</si>
  <si>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</si>
  <si>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</si>
  <si>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</si>
  <si>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</si>
  <si>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</si>
  <si>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</si>
  <si>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</si>
  <si>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</si>
  <si>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</si>
  <si>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</si>
  <si>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</si>
  <si>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</si>
  <si>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</si>
  <si>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</si>
  <si>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</si>
  <si>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</si>
  <si>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</si>
  <si>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</si>
  <si>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</si>
  <si>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</si>
  <si>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</si>
  <si>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</si>
  <si>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</si>
  <si>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</si>
  <si>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</si>
  <si>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</si>
  <si>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</si>
  <si>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</si>
  <si>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</si>
  <si>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</si>
  <si>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</si>
  <si>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</si>
  <si>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</si>
  <si>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</si>
  <si>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</si>
  <si>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</si>
  <si>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</si>
  <si>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</si>
  <si>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</si>
  <si>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</si>
  <si>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</si>
  <si>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</si>
  <si>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</si>
  <si>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</si>
  <si>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</si>
  <si>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</si>
  <si>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</si>
  <si>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</si>
  <si>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</si>
  <si>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</si>
  <si>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</si>
  <si>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</si>
  <si>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</si>
  <si>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</si>
  <si>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</si>
  <si>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</si>
  <si>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</si>
  <si>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</si>
  <si>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</si>
  <si>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</si>
  <si>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</si>
  <si>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</si>
  <si>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</si>
  <si>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</si>
  <si>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</si>
  <si>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</si>
  <si>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</si>
  <si>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</si>
  <si>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</si>
  <si>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</si>
  <si>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</si>
  <si>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</si>
  <si>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</si>
  <si>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</si>
  <si>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</si>
  <si>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</si>
  <si>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</si>
  <si>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</si>
  <si>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</si>
  <si>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</si>
  <si>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</si>
  <si>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</si>
  <si>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</si>
  <si>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</si>
  <si>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</si>
  <si>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</si>
  <si>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</si>
  <si>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</si>
  <si>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</si>
  <si>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</si>
  <si>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</si>
  <si>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</si>
  <si>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</si>
  <si>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</si>
  <si>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</si>
  <si>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</si>
  <si>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</si>
  <si>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</si>
  <si>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</si>
  <si>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</si>
  <si>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</si>
  <si>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</si>
  <si>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</si>
  <si>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</si>
  <si>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</si>
  <si>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</si>
  <si>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</si>
  <si>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</si>
  <si>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</si>
  <si>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</si>
  <si>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</si>
  <si>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</si>
  <si>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</si>
  <si>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</si>
  <si>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</si>
  <si>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</si>
  <si>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</si>
  <si>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</si>
  <si>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</si>
  <si>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</si>
  <si>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</si>
  <si>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</si>
  <si>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</si>
  <si>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</si>
  <si>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</si>
  <si>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</si>
  <si>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</si>
  <si>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</si>
  <si>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</si>
  <si>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</si>
  <si>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</si>
  <si>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</si>
  <si>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</si>
  <si>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</si>
  <si>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</si>
  <si>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</si>
  <si>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</si>
  <si>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</si>
  <si>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</si>
  <si>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</si>
  <si>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</si>
  <si>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</si>
  <si>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</si>
  <si>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</si>
  <si>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</si>
  <si>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</si>
  <si>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</si>
  <si>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</si>
  <si>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</si>
  <si>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</si>
  <si>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</si>
  <si>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</si>
  <si>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</si>
  <si>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</si>
  <si>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</si>
  <si>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</si>
  <si>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</si>
  <si>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</si>
  <si>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</si>
  <si>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</si>
  <si>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</si>
  <si>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</si>
  <si>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</si>
  <si>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</si>
  <si>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</si>
  <si>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</si>
  <si>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</si>
  <si>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</si>
  <si>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</si>
  <si>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</si>
  <si>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</si>
  <si>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</si>
  <si>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</si>
  <si>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</si>
  <si>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</si>
  <si>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</si>
  <si>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</si>
  <si>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</si>
  <si>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</si>
  <si>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</si>
  <si>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</si>
  <si>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</si>
  <si>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</si>
  <si>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</si>
  <si>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</si>
  <si>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</si>
  <si>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</si>
  <si>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</si>
  <si>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</si>
  <si>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</si>
  <si>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</si>
  <si>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</si>
  <si>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</si>
  <si>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</si>
  <si>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</si>
  <si>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</si>
  <si>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</si>
  <si>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</si>
  <si>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</si>
  <si>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</si>
  <si>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</si>
  <si>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</si>
  <si>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</si>
  <si>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</si>
  <si>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</si>
  <si>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</si>
  <si>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</si>
  <si>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</si>
  <si>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</si>
  <si>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</si>
  <si>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</si>
  <si>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</si>
  <si>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</si>
  <si>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</si>
  <si>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</si>
  <si>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</si>
  <si>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</si>
  <si>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</si>
  <si>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</si>
  <si>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</si>
  <si>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</si>
  <si>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</si>
  <si>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</si>
  <si>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</si>
  <si>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</si>
  <si>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</si>
  <si>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</si>
  <si>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</si>
  <si>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</si>
  <si>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</si>
  <si>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</si>
  <si>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</si>
  <si>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</si>
  <si>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</si>
  <si>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</si>
  <si>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</si>
  <si>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</si>
  <si>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</si>
  <si>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</si>
  <si>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</si>
  <si>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</si>
  <si>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</si>
  <si>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</si>
  <si>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</si>
  <si>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</si>
  <si>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</si>
  <si>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</si>
  <si>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</si>
  <si>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</si>
  <si>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</si>
  <si>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</si>
  <si>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</si>
  <si>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</si>
  <si>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</si>
  <si>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</si>
  <si>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</si>
  <si>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</si>
  <si>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</si>
  <si>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</si>
  <si>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</si>
  <si>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</si>
  <si>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</si>
  <si>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</si>
  <si>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</si>
  <si>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</si>
  <si>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</si>
  <si>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</si>
  <si>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</si>
  <si>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</si>
  <si>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</si>
  <si>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</si>
  <si>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</si>
  <si>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</si>
  <si>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</si>
  <si>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</si>
  <si>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</si>
  <si>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</si>
  <si>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</si>
  <si>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</si>
  <si>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</si>
  <si>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</si>
  <si>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</si>
  <si>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</si>
  <si>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</si>
  <si>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</si>
  <si>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</si>
  <si>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</si>
  <si>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</si>
  <si>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</si>
  <si>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</si>
  <si>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</si>
  <si>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</si>
  <si>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</si>
  <si>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</si>
  <si>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</si>
  <si>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</si>
  <si>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</si>
  <si>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</si>
  <si>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</si>
  <si>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</si>
  <si>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</si>
  <si>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</si>
  <si>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</si>
  <si>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</si>
  <si>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</si>
  <si>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</si>
  <si>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</si>
  <si>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</si>
  <si>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</si>
  <si>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</si>
  <si>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</si>
  <si>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</si>
  <si>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</si>
  <si>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</si>
  <si>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</si>
  <si>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</si>
  <si>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</si>
  <si>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</si>
  <si>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</si>
  <si>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</si>
  <si>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</si>
  <si>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</si>
  <si>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</si>
  <si>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</si>
  <si>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</si>
  <si>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</si>
  <si>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</si>
  <si>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</si>
  <si>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</si>
  <si>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</si>
  <si>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</si>
  <si>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</si>
  <si>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</si>
  <si>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</si>
  <si>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</si>
  <si>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</si>
  <si>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</si>
  <si>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</si>
  <si>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</si>
  <si>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</si>
  <si>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</si>
  <si>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</si>
  <si>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</si>
  <si>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</si>
  <si>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</si>
  <si>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</si>
  <si>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</si>
  <si>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</si>
  <si>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</si>
  <si>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</si>
  <si>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</si>
  <si>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</si>
  <si>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</si>
  <si>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</si>
  <si>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</si>
  <si>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</si>
  <si>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</si>
  <si>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</si>
  <si>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</si>
  <si>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</si>
  <si>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</si>
  <si>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</si>
  <si>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</si>
  <si>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</si>
  <si>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</si>
  <si>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</si>
  <si>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</si>
  <si>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</si>
  <si>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</si>
  <si>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</si>
  <si>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</si>
  <si>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</si>
  <si>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</si>
  <si>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</si>
  <si>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</si>
  <si>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</si>
  <si>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</si>
  <si>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</si>
  <si>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</si>
  <si>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</si>
  <si>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</si>
  <si>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</si>
  <si>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</si>
  <si>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</si>
  <si>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</si>
  <si>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</si>
  <si>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</si>
  <si>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</si>
  <si>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</si>
  <si>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</si>
  <si>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</si>
  <si>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</si>
  <si>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</si>
  <si>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</si>
  <si>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</si>
  <si>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</si>
  <si>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</si>
  <si>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</si>
  <si>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</si>
  <si>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</si>
  <si>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</si>
  <si>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</si>
  <si>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</si>
  <si>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</si>
  <si>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</si>
  <si>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</si>
  <si>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</si>
  <si>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</si>
  <si>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</si>
  <si>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</si>
  <si>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</si>
  <si>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</si>
  <si>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</si>
  <si>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</si>
  <si>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</si>
  <si>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</si>
  <si>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</si>
  <si>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</si>
  <si>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</si>
  <si>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</si>
  <si>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</si>
  <si>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</si>
  <si>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</si>
  <si>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</si>
  <si>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</si>
  <si>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</si>
  <si>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</si>
  <si>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</si>
  <si>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</si>
  <si>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</si>
  <si>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</si>
  <si>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</si>
  <si>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</si>
  <si>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</si>
  <si>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</si>
  <si>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</si>
  <si>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</si>
  <si>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</si>
  <si>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</si>
  <si>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</si>
  <si>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</si>
  <si>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</si>
  <si>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</si>
  <si>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</si>
  <si>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</si>
  <si>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</si>
  <si>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</si>
  <si>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</si>
  <si>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</si>
  <si>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</si>
  <si>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</si>
  <si>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</si>
  <si>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</si>
  <si>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</si>
  <si>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</si>
  <si>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</si>
  <si>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</si>
  <si>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</si>
  <si>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</si>
  <si>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</si>
  <si>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</si>
  <si>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</si>
  <si>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</si>
  <si>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</si>
  <si>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</si>
  <si>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</si>
  <si>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</si>
  <si>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</si>
  <si>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</si>
  <si>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</si>
  <si>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</si>
  <si>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</si>
  <si>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</si>
  <si>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</si>
  <si>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</si>
  <si>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</si>
  <si>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</si>
  <si>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</si>
  <si>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</si>
  <si>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</si>
  <si>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</si>
  <si>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</si>
  <si>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</si>
  <si>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</si>
  <si>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</si>
  <si>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</si>
  <si>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</si>
  <si>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</si>
  <si>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</si>
  <si>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</si>
  <si>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</si>
  <si>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</si>
  <si>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</si>
  <si>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</si>
  <si>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</si>
  <si>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</si>
  <si>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</si>
  <si>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</si>
  <si>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</si>
  <si>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</si>
  <si>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</si>
  <si>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</si>
  <si>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</si>
  <si>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</si>
  <si>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</si>
  <si>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</si>
  <si>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</si>
  <si>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</si>
  <si>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</si>
  <si>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</si>
  <si>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</si>
  <si>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</si>
  <si>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</si>
  <si>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</si>
  <si>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</si>
  <si>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</si>
  <si>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</si>
  <si>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</si>
  <si>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</si>
  <si>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</si>
  <si>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</si>
  <si>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</si>
  <si>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</si>
  <si>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</si>
  <si>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</si>
  <si>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</si>
  <si>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</si>
  <si>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</si>
  <si>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</si>
  <si>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</si>
  <si>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</si>
  <si>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</si>
  <si>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</si>
  <si>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</si>
  <si>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</si>
  <si>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</si>
  <si>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</si>
  <si>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</si>
  <si>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</si>
  <si>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</si>
  <si>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</si>
  <si>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</si>
  <si>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</si>
  <si>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</si>
  <si>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</si>
  <si>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</si>
  <si>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</si>
  <si>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</si>
  <si>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</si>
  <si>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</si>
  <si>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</si>
  <si>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</si>
  <si>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</si>
  <si>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</si>
  <si>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</si>
  <si>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</si>
  <si>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</si>
  <si>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</si>
  <si>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</si>
  <si>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</si>
  <si>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</si>
  <si>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</si>
  <si>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</si>
  <si>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</si>
  <si>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</si>
  <si>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</si>
  <si>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</si>
  <si>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</si>
  <si>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</si>
  <si>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</si>
  <si>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</si>
  <si>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</si>
  <si>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</si>
  <si>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</si>
  <si>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</si>
  <si>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</si>
  <si>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</si>
  <si>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</si>
  <si>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</si>
  <si>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</si>
  <si>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</si>
  <si>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</si>
  <si>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</si>
  <si>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</si>
  <si>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</si>
  <si>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</si>
  <si>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</si>
  <si>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</si>
  <si>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</si>
  <si>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</si>
  <si>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</si>
  <si>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</si>
  <si>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</si>
  <si>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</si>
  <si>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</si>
  <si>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</si>
  <si>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</si>
  <si>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</si>
  <si>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</si>
  <si>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</si>
  <si>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</si>
  <si>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</si>
  <si>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</si>
  <si>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</si>
  <si>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</si>
  <si>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</si>
  <si>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</si>
  <si>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</si>
  <si>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</si>
  <si>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</si>
  <si>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</si>
  <si>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</si>
  <si>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</si>
  <si>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</si>
  <si>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</si>
  <si>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</si>
  <si>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</si>
  <si>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</si>
  <si>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</si>
  <si>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</si>
  <si>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</si>
  <si>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</si>
  <si>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</si>
  <si>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</si>
  <si>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</si>
  <si>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</si>
  <si>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</si>
  <si>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</si>
  <si>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</si>
  <si>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</si>
  <si>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</si>
  <si>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</si>
  <si>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</si>
  <si>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</si>
  <si>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</si>
  <si>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</si>
  <si>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</si>
  <si>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</si>
  <si>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</si>
  <si>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</si>
  <si>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</si>
  <si>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</si>
  <si>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</si>
  <si>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</si>
  <si>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</si>
  <si>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</si>
  <si>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</si>
  <si>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</si>
  <si>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</si>
  <si>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</si>
  <si>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</si>
  <si>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</si>
  <si>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</si>
  <si>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</si>
  <si>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</si>
  <si>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</si>
  <si>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</si>
  <si>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</si>
  <si>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</si>
  <si>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</si>
  <si>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</si>
  <si>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</si>
  <si>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</si>
  <si>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</si>
  <si>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</si>
  <si>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</si>
  <si>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</si>
  <si>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</si>
  <si>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</si>
  <si>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</si>
  <si>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</si>
  <si>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</si>
  <si>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</si>
  <si>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</si>
  <si>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</si>
  <si>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</si>
  <si>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</si>
  <si>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</si>
  <si>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</si>
  <si>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</si>
  <si>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</si>
  <si>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</si>
  <si>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</si>
  <si>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</si>
  <si>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</si>
  <si>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</si>
  <si>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</si>
  <si>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</si>
  <si>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</si>
  <si>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</si>
  <si>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</si>
  <si>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</si>
  <si>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</si>
  <si>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</si>
  <si>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</si>
  <si>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</si>
  <si>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</si>
  <si>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</si>
  <si>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</si>
  <si>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</si>
  <si>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</si>
  <si>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</si>
  <si>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</si>
  <si>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</si>
  <si>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</si>
  <si>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</si>
  <si>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</si>
  <si>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</si>
  <si>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</si>
  <si>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</si>
  <si>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</si>
  <si>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</si>
  <si>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</si>
  <si>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</si>
  <si>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</si>
  <si>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</si>
  <si>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</si>
  <si>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</si>
  <si>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</si>
  <si>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</si>
  <si>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</si>
  <si>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</si>
  <si>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</si>
  <si>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</si>
  <si>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</si>
  <si>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</si>
  <si>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</si>
  <si>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</si>
  <si>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</si>
  <si>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</si>
  <si>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</si>
  <si>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</si>
  <si>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</si>
  <si>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</si>
  <si>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</si>
  <si>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</si>
  <si>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</si>
  <si>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</si>
  <si>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</si>
  <si>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</si>
  <si>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</si>
  <si>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</si>
  <si>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</si>
  <si>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</si>
  <si>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</si>
  <si>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</si>
  <si>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</si>
  <si>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</si>
  <si>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</si>
  <si>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</si>
  <si>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</si>
  <si>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</si>
  <si>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</si>
  <si>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</si>
  <si>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</si>
  <si>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</si>
  <si>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</si>
  <si>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</si>
  <si>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</si>
  <si>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</si>
  <si>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</si>
  <si>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</si>
  <si>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</si>
  <si>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</si>
  <si>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</si>
  <si>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</si>
  <si>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</si>
  <si>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</si>
  <si>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</si>
  <si>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</si>
  <si>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</si>
  <si>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</si>
  <si>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</si>
  <si>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</si>
  <si>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</si>
  <si>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</si>
  <si>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</si>
  <si>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</si>
  <si>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</si>
  <si>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</si>
  <si>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</si>
  <si>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</si>
  <si>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</si>
  <si>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</si>
  <si>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</si>
  <si>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</si>
  <si>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</si>
  <si>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</si>
  <si>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</si>
  <si>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</si>
  <si>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</si>
  <si>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</si>
  <si>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</si>
  <si>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</si>
  <si>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</si>
  <si>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</si>
  <si>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</si>
  <si>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</si>
  <si>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</si>
  <si>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</si>
  <si>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</si>
  <si>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</si>
  <si>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</si>
  <si>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</si>
  <si>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</si>
  <si>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</si>
  <si>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</si>
  <si>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</si>
  <si>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</si>
  <si>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</si>
  <si>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</si>
  <si>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</si>
  <si>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</si>
  <si>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</si>
  <si>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</si>
  <si>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</si>
  <si>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</si>
  <si>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</si>
  <si>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</si>
  <si>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</si>
  <si>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</si>
  <si>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</si>
  <si>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</si>
  <si>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</si>
  <si>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</si>
  <si>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</si>
  <si>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</si>
  <si>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</si>
  <si>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</si>
  <si>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</si>
  <si>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</si>
  <si>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</si>
  <si>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</si>
  <si>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</si>
  <si>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</si>
  <si>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</si>
  <si>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</si>
  <si>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</si>
  <si>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</si>
  <si>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</si>
  <si>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</si>
  <si>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</si>
  <si>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</si>
  <si>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</si>
  <si>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</si>
  <si>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</si>
  <si>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</si>
  <si>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</si>
  <si>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</si>
  <si>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</si>
  <si>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</si>
  <si>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</si>
  <si>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</si>
  <si>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</si>
  <si>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</si>
  <si>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</si>
  <si>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</si>
  <si>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</si>
  <si>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</si>
  <si>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</si>
  <si>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</si>
  <si>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</si>
  <si>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</si>
  <si>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</si>
  <si>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</si>
  <si>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</si>
  <si>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</si>
  <si>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</si>
  <si>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</si>
  <si>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</si>
  <si>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</si>
  <si>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</si>
  <si>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</si>
  <si>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</si>
  <si>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</si>
  <si>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</si>
  <si>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</si>
  <si>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</si>
  <si>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</si>
  <si>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</si>
  <si>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</si>
  <si>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</si>
  <si>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</si>
  <si>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</si>
  <si>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</si>
  <si>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</si>
  <si>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</si>
  <si>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</si>
  <si>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</si>
  <si>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</si>
  <si>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</si>
  <si>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</si>
  <si>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</si>
  <si>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</si>
  <si>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</si>
  <si>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</si>
  <si>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</si>
  <si>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</si>
  <si>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</si>
  <si>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</si>
  <si>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</si>
  <si>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</si>
  <si>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</si>
  <si>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</si>
  <si>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</si>
  <si>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</si>
  <si>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</si>
  <si>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</si>
  <si>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</si>
  <si>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</si>
  <si>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</si>
  <si>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</si>
  <si>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</si>
  <si>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</si>
  <si>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</si>
  <si>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</si>
  <si>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</si>
  <si>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</si>
  <si>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</si>
  <si>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</si>
  <si>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</si>
  <si>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</si>
  <si>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</si>
  <si>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</si>
  <si>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</si>
  <si>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</si>
  <si>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</si>
  <si>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</si>
  <si>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</si>
  <si>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</si>
  <si>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</si>
  <si>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</si>
  <si>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</si>
  <si>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</si>
  <si>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</si>
  <si>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</si>
  <si>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</si>
  <si>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</si>
  <si>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</si>
  <si>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</si>
  <si>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</si>
  <si>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</si>
  <si>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</si>
  <si>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</si>
  <si>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</si>
  <si>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</si>
  <si>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</si>
  <si>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</si>
  <si>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</si>
  <si>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</si>
  <si>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</si>
  <si>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</si>
  <si>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</si>
  <si>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</si>
  <si>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</si>
  <si>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</si>
  <si>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</si>
  <si>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</si>
  <si>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</si>
  <si>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</si>
  <si>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</si>
  <si>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</si>
  <si>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</si>
  <si>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</si>
  <si>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</si>
  <si>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</si>
  <si>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</si>
  <si>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</si>
  <si>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</si>
  <si>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</si>
  <si>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</si>
  <si>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</si>
  <si>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</si>
  <si>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</si>
  <si>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</si>
  <si>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</si>
  <si>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</si>
  <si>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</si>
  <si>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</si>
  <si>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</si>
  <si>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</si>
  <si>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</si>
  <si>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</si>
  <si>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</si>
  <si>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</si>
  <si>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</si>
  <si>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</si>
  <si>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</si>
  <si>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</si>
  <si>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</si>
  <si>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</si>
  <si>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</si>
  <si>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</si>
  <si>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</si>
  <si>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</si>
  <si>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</si>
  <si>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</si>
  <si>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</si>
  <si>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</si>
  <si>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</si>
  <si>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</si>
  <si>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</si>
  <si>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</si>
  <si>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</si>
  <si>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</si>
  <si>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</si>
  <si>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</si>
  <si>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</si>
  <si>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</si>
  <si>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</si>
  <si>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</si>
  <si>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</si>
  <si>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</si>
  <si>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</si>
  <si>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</si>
  <si>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</si>
  <si>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</si>
  <si>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</si>
  <si>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</si>
  <si>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</si>
  <si>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</si>
  <si>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</si>
  <si>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</si>
  <si>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</si>
  <si>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</si>
  <si>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</si>
  <si>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</si>
  <si>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</si>
  <si>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</si>
  <si>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</si>
  <si>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</si>
  <si>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</si>
  <si>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</si>
  <si>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</si>
  <si>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</si>
  <si>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</si>
  <si>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</si>
  <si>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</si>
  <si>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</si>
  <si>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</si>
  <si>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</si>
  <si>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</si>
  <si>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</si>
  <si>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</si>
  <si>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</si>
  <si>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</si>
  <si>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</si>
  <si>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</si>
  <si>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</si>
  <si>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</si>
  <si>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</si>
  <si>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</si>
  <si>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</si>
  <si>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</si>
  <si>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</si>
  <si>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</si>
  <si>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</si>
  <si>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</si>
  <si>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</si>
  <si>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</si>
  <si>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</si>
  <si>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</si>
  <si>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</si>
  <si>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</si>
  <si>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</si>
  <si>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</si>
  <si>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</si>
  <si>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</si>
  <si>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</si>
  <si>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</si>
  <si>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</si>
  <si>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</si>
  <si>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</si>
  <si>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</si>
  <si>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</si>
  <si>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</si>
  <si>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</si>
  <si>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</si>
  <si>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</si>
  <si>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</si>
  <si>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</si>
  <si>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</si>
  <si>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</si>
  <si>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</si>
  <si>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</si>
  <si>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</si>
  <si>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</si>
  <si>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</si>
  <si>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</si>
  <si>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</si>
  <si>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</si>
  <si>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</si>
  <si>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</si>
  <si>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</si>
  <si>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</si>
  <si>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</si>
  <si>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</si>
  <si>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</si>
  <si>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</si>
  <si>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</si>
  <si>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</si>
  <si>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</si>
  <si>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</si>
  <si>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</si>
  <si>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</si>
  <si>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</si>
  <si>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</si>
  <si>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</si>
  <si>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</si>
  <si>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</si>
  <si>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</si>
  <si>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</si>
  <si>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</si>
  <si>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</si>
  <si>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</si>
  <si>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</si>
  <si>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</si>
  <si>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</si>
  <si>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</si>
  <si>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</si>
  <si>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</si>
  <si>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</si>
  <si>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</si>
  <si>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</si>
  <si>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</si>
  <si>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</si>
  <si>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</si>
  <si>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</si>
  <si>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</si>
  <si>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</si>
  <si>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</si>
  <si>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</si>
  <si>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</si>
  <si>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</si>
  <si>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</si>
  <si>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</si>
  <si>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</si>
  <si>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</si>
  <si>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</si>
  <si>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</si>
  <si>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</si>
  <si>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</si>
  <si>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</si>
  <si>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</si>
  <si>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</si>
  <si>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</si>
  <si>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</si>
  <si>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</si>
  <si>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</si>
  <si>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</si>
  <si>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</si>
  <si>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</si>
  <si>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</si>
  <si>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</si>
  <si>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</si>
  <si>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</si>
  <si>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</si>
  <si>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</si>
  <si>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</si>
  <si>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</si>
  <si>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</si>
  <si>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</si>
  <si>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</si>
  <si>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</si>
  <si>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</si>
  <si>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</si>
  <si>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</si>
  <si>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</si>
  <si>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</si>
  <si>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</si>
  <si>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</si>
  <si>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</si>
  <si>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</si>
  <si>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</si>
  <si>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</si>
  <si>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</si>
  <si>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</si>
  <si>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</si>
  <si>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</si>
  <si>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</si>
  <si>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</si>
  <si>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</si>
  <si>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</si>
  <si>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</si>
  <si>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</si>
  <si>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</si>
  <si>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</si>
  <si>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</si>
  <si>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</si>
  <si>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</si>
  <si>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</si>
  <si>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</si>
  <si>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</si>
  <si>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</si>
  <si>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</si>
  <si>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</si>
  <si>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</si>
  <si>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</si>
  <si>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</si>
  <si>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</si>
  <si>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</si>
  <si>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</si>
  <si>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</si>
  <si>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</si>
  <si>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</si>
  <si>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</si>
  <si>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</si>
  <si>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</si>
  <si>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</si>
  <si>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</si>
  <si>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</si>
  <si>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</si>
  <si>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</si>
  <si>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</si>
  <si>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</si>
  <si>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</si>
  <si>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</si>
  <si>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</si>
  <si>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</si>
  <si>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</si>
  <si>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</si>
  <si>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</si>
  <si>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</si>
  <si>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</si>
  <si>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</si>
  <si>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</si>
  <si>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</si>
  <si>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</si>
  <si>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</si>
  <si>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</si>
  <si>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</si>
  <si>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</si>
  <si>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</si>
  <si>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</si>
  <si>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</si>
  <si>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</si>
  <si>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</si>
  <si>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</si>
  <si>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</si>
  <si>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</si>
  <si>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</si>
  <si>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</si>
  <si>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</si>
  <si>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</si>
  <si>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</si>
  <si>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</si>
  <si>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</si>
  <si>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</si>
  <si>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</si>
  <si>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</si>
  <si>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</si>
  <si>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</si>
  <si>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</si>
  <si>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</si>
  <si>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</si>
  <si>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</si>
  <si>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</si>
  <si>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</si>
  <si>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</si>
  <si>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</si>
  <si>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</si>
  <si>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</si>
  <si>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</si>
  <si>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</si>
  <si>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</si>
  <si>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</si>
  <si>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</si>
  <si>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</si>
  <si>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</si>
  <si>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</si>
  <si>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</si>
  <si>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</si>
  <si>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</si>
  <si>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</si>
  <si>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</si>
  <si>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</si>
  <si>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</si>
  <si>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</si>
  <si>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</si>
  <si>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</si>
  <si>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</si>
  <si>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</si>
  <si>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</si>
  <si>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</si>
  <si>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</si>
  <si>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</si>
  <si>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</si>
  <si>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</si>
  <si>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</si>
  <si>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</si>
  <si>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</si>
  <si>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</si>
  <si>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</si>
  <si>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</si>
  <si>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</si>
  <si>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</si>
  <si>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</si>
  <si>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</si>
  <si>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</si>
  <si>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</si>
  <si>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</si>
  <si>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</si>
  <si>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</si>
  <si>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</si>
  <si>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</si>
  <si>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</si>
  <si>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</si>
  <si>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</si>
  <si>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</si>
  <si>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</si>
  <si>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</si>
  <si>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</si>
  <si>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</si>
  <si>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</si>
  <si>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</si>
  <si>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</si>
  <si>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</si>
  <si>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</si>
  <si>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</si>
  <si>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</si>
  <si>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</si>
  <si>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</si>
  <si>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</si>
  <si>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</si>
  <si>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</si>
  <si>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</si>
  <si>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</si>
  <si>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</si>
  <si>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</si>
  <si>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</si>
  <si>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</si>
  <si>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</si>
  <si>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</si>
  <si>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</si>
  <si>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</si>
  <si>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</si>
  <si>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</si>
  <si>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</si>
  <si>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</si>
  <si>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</si>
  <si>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</si>
  <si>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</si>
  <si>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</si>
  <si>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</si>
  <si>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</si>
  <si>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</si>
  <si>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</si>
  <si>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</si>
  <si>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</si>
  <si>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</si>
  <si>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</si>
  <si>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</si>
  <si>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</si>
  <si>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</si>
  <si>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</si>
  <si>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</si>
  <si>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</si>
  <si>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</si>
  <si>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</si>
  <si>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</si>
  <si>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</si>
  <si>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</si>
  <si>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</si>
  <si>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</si>
  <si>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</si>
  <si>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</si>
  <si>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</si>
  <si>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</si>
  <si>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</si>
  <si>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</si>
  <si>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</si>
  <si>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</si>
  <si>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</si>
  <si>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</si>
  <si>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</si>
  <si>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</si>
  <si>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</si>
  <si>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</si>
  <si>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</si>
  <si>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</si>
  <si>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</si>
  <si>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</si>
  <si>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</si>
  <si>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</si>
  <si>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</si>
  <si>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</si>
  <si>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</si>
  <si>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</si>
  <si>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</si>
  <si>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</si>
  <si>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</si>
  <si>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</si>
  <si>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</si>
  <si>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</si>
  <si>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</si>
  <si>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</si>
  <si>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</si>
  <si>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</si>
  <si>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</si>
  <si>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</si>
  <si>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</si>
  <si>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</si>
  <si>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</si>
  <si>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</si>
  <si>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</si>
  <si>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</si>
  <si>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</si>
  <si>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</si>
  <si>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</si>
  <si>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</si>
  <si>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</si>
  <si>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</si>
  <si>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</si>
  <si>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</si>
  <si>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</si>
  <si>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</si>
  <si>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</si>
  <si>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</si>
  <si>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</si>
  <si>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</si>
  <si>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</si>
  <si>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</si>
  <si>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</si>
  <si>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</si>
  <si>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</si>
  <si>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</si>
  <si>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</si>
  <si>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</si>
  <si>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</si>
  <si>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</si>
  <si>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</si>
  <si>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</si>
  <si>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</si>
  <si>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</si>
  <si>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</si>
  <si>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</si>
  <si>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</si>
  <si>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</si>
  <si>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</si>
  <si>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</si>
  <si>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</si>
  <si>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</si>
  <si>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</si>
  <si>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</si>
  <si>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</si>
  <si>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</si>
  <si>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</si>
  <si>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</si>
  <si>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</si>
  <si>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</si>
  <si>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</si>
  <si>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</si>
  <si>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</si>
  <si>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</si>
  <si>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</si>
  <si>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</si>
  <si>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</si>
  <si>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</si>
  <si>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</si>
  <si>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</si>
  <si>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</si>
  <si>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</si>
  <si>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</si>
  <si>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</si>
  <si>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</si>
  <si>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</si>
  <si>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</si>
  <si>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</si>
  <si>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</si>
  <si>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</si>
  <si>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</si>
  <si>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</si>
  <si>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</si>
  <si>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</si>
  <si>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</si>
  <si>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</si>
  <si>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</si>
  <si>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</si>
  <si>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</si>
  <si>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</si>
  <si>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</si>
  <si>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</si>
  <si>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</si>
  <si>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</si>
  <si>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</si>
  <si>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</si>
  <si>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</si>
  <si>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</si>
  <si>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</si>
  <si>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</si>
  <si>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</si>
  <si>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</si>
  <si>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</si>
  <si>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</si>
  <si>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</si>
  <si>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</si>
  <si>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</si>
  <si>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</si>
  <si>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</si>
  <si>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</si>
  <si>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</si>
  <si>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</si>
  <si>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</si>
  <si>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</si>
  <si>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</si>
  <si>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</si>
  <si>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</si>
  <si>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</si>
  <si>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</si>
  <si>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</si>
  <si>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</si>
  <si>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</si>
  <si>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</si>
  <si>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</si>
  <si>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</si>
  <si>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</si>
  <si>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</si>
  <si>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</si>
  <si>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</si>
  <si>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</si>
  <si>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</si>
  <si>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</si>
  <si>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</si>
  <si>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</si>
  <si>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</si>
  <si>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</si>
  <si>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</si>
  <si>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</si>
  <si>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</si>
  <si>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</si>
  <si>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</si>
  <si>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</si>
  <si>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</si>
  <si>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</si>
  <si>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</si>
  <si>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</si>
  <si>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</si>
  <si>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</si>
  <si>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</si>
  <si>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</si>
  <si>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</si>
  <si>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</si>
  <si>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</si>
  <si>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</si>
  <si>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</si>
  <si>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</si>
  <si>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</si>
  <si>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</si>
  <si>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</si>
  <si>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</si>
  <si>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</si>
  <si>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</si>
  <si>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</si>
  <si>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</si>
  <si>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</si>
  <si>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</si>
  <si>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</si>
  <si>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</si>
  <si>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</si>
  <si>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</si>
  <si>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</si>
  <si>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</si>
  <si>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</si>
  <si>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</si>
  <si>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</si>
  <si>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</si>
  <si>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</si>
  <si>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</si>
  <si>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</si>
  <si>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</si>
  <si>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</si>
  <si>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</si>
  <si>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</si>
  <si>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</si>
  <si>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</si>
  <si>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</si>
  <si>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</si>
  <si>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</si>
  <si>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</si>
  <si>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</si>
  <si>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</si>
  <si>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</si>
  <si>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</si>
  <si>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</si>
  <si>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</si>
  <si>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</si>
  <si>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</si>
  <si>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</si>
  <si>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</si>
  <si>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</si>
  <si>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</si>
  <si>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</si>
  <si>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</si>
  <si>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</si>
  <si>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</si>
  <si>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</si>
  <si>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</si>
  <si>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</si>
  <si>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</si>
  <si>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</si>
  <si>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</si>
  <si>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</si>
  <si>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</si>
  <si>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</si>
  <si>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</si>
  <si>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</si>
  <si>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</si>
  <si>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</si>
  <si>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</si>
  <si>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</si>
  <si>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</si>
  <si>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</si>
  <si>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</si>
  <si>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</si>
  <si>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</si>
  <si>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</si>
  <si>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</si>
  <si>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</si>
  <si>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</si>
  <si>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</si>
  <si>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</si>
  <si>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</si>
  <si>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</si>
  <si>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</si>
  <si>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</si>
  <si>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</si>
  <si>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</si>
  <si>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</si>
  <si>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</si>
  <si>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</si>
  <si>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</si>
  <si>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</si>
  <si>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</si>
  <si>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</si>
  <si>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</si>
  <si>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</si>
  <si>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</si>
  <si>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</si>
  <si>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</si>
  <si>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</si>
  <si>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</si>
  <si>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</si>
  <si>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</si>
  <si>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</si>
  <si>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</si>
  <si>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</si>
  <si>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</si>
  <si>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</si>
  <si>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</si>
  <si>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</si>
  <si>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</si>
  <si>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</si>
  <si>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</si>
  <si>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</si>
  <si>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</si>
  <si>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</si>
  <si>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</si>
  <si>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</si>
  <si>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</si>
  <si>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</si>
  <si>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</si>
  <si>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</si>
  <si>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</si>
  <si>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</si>
  <si>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</si>
  <si>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</si>
  <si>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</si>
  <si>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</si>
  <si>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</si>
  <si>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</si>
  <si>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</si>
  <si>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</si>
  <si>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</si>
  <si>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</si>
  <si>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</si>
  <si>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</si>
  <si>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</si>
  <si>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</si>
  <si>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</si>
  <si>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</si>
  <si>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</si>
  <si>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</si>
  <si>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</si>
  <si>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</si>
  <si>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</si>
  <si>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</si>
  <si>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</si>
  <si>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</si>
  <si>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</si>
  <si>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</si>
  <si>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</si>
  <si>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</si>
  <si>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</si>
  <si>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</si>
  <si>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</si>
  <si>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</si>
  <si>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</si>
  <si>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</si>
  <si>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</si>
  <si>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</si>
  <si>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</si>
  <si>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</si>
  <si>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</si>
  <si>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</si>
  <si>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</si>
  <si>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</si>
  <si>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</si>
  <si>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</si>
  <si>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</si>
  <si>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</si>
  <si>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</si>
  <si>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</si>
  <si>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</si>
  <si>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</si>
  <si>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</si>
  <si>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</si>
  <si>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</si>
  <si>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</si>
  <si>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</si>
  <si>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</si>
  <si>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</si>
  <si>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</si>
  <si>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</si>
  <si>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</si>
  <si>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</si>
  <si>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</si>
  <si>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</si>
  <si>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</si>
  <si>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</si>
  <si>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</si>
  <si>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</si>
  <si>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</si>
  <si>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</si>
  <si>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</si>
  <si>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</si>
  <si>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</si>
  <si>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</si>
  <si>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</si>
  <si>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</si>
  <si>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</si>
  <si>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</si>
  <si>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</si>
  <si>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</si>
  <si>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</si>
  <si>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</si>
  <si>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</si>
  <si>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</si>
  <si>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</si>
  <si>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</si>
  <si>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</si>
  <si>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</si>
  <si>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</si>
  <si>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</si>
  <si>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</si>
  <si>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</si>
  <si>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</si>
  <si>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</si>
  <si>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</si>
  <si>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</si>
  <si>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</si>
  <si>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</si>
  <si>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</si>
  <si>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</si>
  <si>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</si>
  <si>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</si>
  <si>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</si>
  <si>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</si>
  <si>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</si>
  <si>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</si>
  <si>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</si>
  <si>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</si>
  <si>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</si>
  <si>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</si>
  <si>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</si>
  <si>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</si>
  <si>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</si>
  <si>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</si>
  <si>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</si>
  <si>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</si>
  <si>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</si>
  <si>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</si>
  <si>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</si>
  <si>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</si>
  <si>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</si>
  <si>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</si>
  <si>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</si>
  <si>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</si>
  <si>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</si>
  <si>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</si>
  <si>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</si>
  <si>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</si>
  <si>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</si>
  <si>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</si>
  <si>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</si>
  <si>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</si>
  <si>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</si>
  <si>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</si>
  <si>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</si>
  <si>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</si>
  <si>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</si>
  <si>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</si>
  <si>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</si>
  <si>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</si>
  <si>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</si>
  <si>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</si>
  <si>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</si>
  <si>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</si>
  <si>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</si>
  <si>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</si>
  <si>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</si>
  <si>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</si>
  <si>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</si>
  <si>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</si>
  <si>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</si>
  <si>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</si>
  <si>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</si>
  <si>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</si>
  <si>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</si>
  <si>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</si>
  <si>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</si>
  <si>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</si>
  <si>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</si>
  <si>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</si>
  <si>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</si>
  <si>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</si>
  <si>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</si>
  <si>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</si>
  <si>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</si>
  <si>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</si>
  <si>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</si>
  <si>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</si>
  <si>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</si>
  <si>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</si>
  <si>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</si>
  <si>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</si>
  <si>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</si>
  <si>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</si>
  <si>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</si>
  <si>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</si>
  <si>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</si>
  <si>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</si>
  <si>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</si>
  <si>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</si>
  <si>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</si>
  <si>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</si>
  <si>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</si>
  <si>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</si>
  <si>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</si>
  <si>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</si>
  <si>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</si>
  <si>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</si>
  <si>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</si>
  <si>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</si>
  <si>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</si>
  <si>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</si>
  <si>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</si>
  <si>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</si>
  <si>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</si>
  <si>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</si>
  <si>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</si>
  <si>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</si>
  <si>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</si>
  <si>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</si>
  <si>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</si>
  <si>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</si>
  <si>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</si>
  <si>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</si>
  <si>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</si>
  <si>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</si>
  <si>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</si>
  <si>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</si>
  <si>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</si>
  <si>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</si>
  <si>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</si>
  <si>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</si>
  <si>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</si>
  <si>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</si>
  <si>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</si>
  <si>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</si>
  <si>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</si>
  <si>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</si>
  <si>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</si>
  <si>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</si>
  <si>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</si>
  <si>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</si>
  <si>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</si>
  <si>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</si>
  <si>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</si>
  <si>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</si>
  <si>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</si>
  <si>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</si>
  <si>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</si>
  <si>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</si>
  <si>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</si>
  <si>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</si>
  <si>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</si>
  <si>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</si>
  <si>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</si>
  <si>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</si>
  <si>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</si>
  <si>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</si>
  <si>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</si>
  <si>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</si>
  <si>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</si>
  <si>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</si>
  <si>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</si>
  <si>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</si>
  <si>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</si>
  <si>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</si>
  <si>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</si>
  <si>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</si>
  <si>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</si>
  <si>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</si>
  <si>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</si>
  <si>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</si>
  <si>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</si>
  <si>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</si>
  <si>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</si>
  <si>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</si>
  <si>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</si>
  <si>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</si>
  <si>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</si>
  <si>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</si>
  <si>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</si>
  <si>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</si>
  <si>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</si>
  <si>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</si>
  <si>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</si>
  <si>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</si>
  <si>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</si>
  <si>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</si>
  <si>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</si>
  <si>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</si>
  <si>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</si>
  <si>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</si>
  <si>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</si>
  <si>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</si>
  <si>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</si>
  <si>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</si>
  <si>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</si>
  <si>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</si>
  <si>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</si>
  <si>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</si>
  <si>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</si>
  <si>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</si>
  <si>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</si>
  <si>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</si>
  <si>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</si>
  <si>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</si>
  <si>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</si>
  <si>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</si>
  <si>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</si>
  <si>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</si>
  <si>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</si>
  <si>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</si>
  <si>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</si>
  <si>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</si>
  <si>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</si>
  <si>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</si>
  <si>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</si>
  <si>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</si>
  <si>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</si>
  <si>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</si>
  <si>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</si>
  <si>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</si>
  <si>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</si>
  <si>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</si>
  <si>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</si>
  <si>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</si>
  <si>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</si>
  <si>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</si>
  <si>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</si>
  <si>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</si>
  <si>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</si>
  <si>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</si>
  <si>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</si>
  <si>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</si>
  <si>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</si>
  <si>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</si>
  <si>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</si>
  <si>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</si>
  <si>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</si>
  <si>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</si>
  <si>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</si>
  <si>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</si>
  <si>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</si>
  <si>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</si>
  <si>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</si>
  <si>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</si>
  <si>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</si>
  <si>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</si>
  <si>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</si>
  <si>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</si>
  <si>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</si>
  <si>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</si>
  <si>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</si>
  <si>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</si>
  <si>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</si>
  <si>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</si>
  <si>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</si>
  <si>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</si>
  <si>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</si>
  <si>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</si>
  <si>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</si>
  <si>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</si>
  <si>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</si>
  <si>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</si>
  <si>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</si>
  <si>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</si>
  <si>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</si>
  <si>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</si>
  <si>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</si>
  <si>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</si>
  <si>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</si>
  <si>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</si>
  <si>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</si>
  <si>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</si>
  <si>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</si>
  <si>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</si>
  <si>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</si>
  <si>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</si>
  <si>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</si>
  <si>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</si>
  <si>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</si>
  <si>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</si>
  <si>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</si>
  <si>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</si>
  <si>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</si>
  <si>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</si>
  <si>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</si>
  <si>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</si>
  <si>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</si>
  <si>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</si>
  <si>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</si>
  <si>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</si>
  <si>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</si>
  <si>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</si>
  <si>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</si>
  <si>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</si>
  <si>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</si>
  <si>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</si>
  <si>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</si>
  <si>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</si>
  <si>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</si>
  <si>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</si>
  <si>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</si>
  <si>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</si>
  <si>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</si>
  <si>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</si>
  <si>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</si>
  <si>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</si>
  <si>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</si>
  <si>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</si>
  <si>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</si>
  <si>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</si>
  <si>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</si>
  <si>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</si>
  <si>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</si>
  <si>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</si>
  <si>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</si>
  <si>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</si>
  <si>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</si>
  <si>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</si>
  <si>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</si>
  <si>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</si>
  <si>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</si>
  <si>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</si>
  <si>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</si>
  <si>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</si>
  <si>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</si>
  <si>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</si>
  <si>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</si>
  <si>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</si>
  <si>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</si>
  <si>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</si>
  <si>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</si>
  <si>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</si>
  <si>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</si>
  <si>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</si>
  <si>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</si>
  <si>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</si>
  <si>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</si>
  <si>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</si>
  <si>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</si>
  <si>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</si>
  <si>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</si>
  <si>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</si>
  <si>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</si>
  <si>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</si>
  <si>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</si>
  <si>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</si>
  <si>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</si>
  <si>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</si>
  <si>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</si>
  <si>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</si>
  <si>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</si>
  <si>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</si>
  <si>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</si>
  <si>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</si>
  <si>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</si>
  <si>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</si>
  <si>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</si>
  <si>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</si>
  <si>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</si>
  <si>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</si>
  <si>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</si>
  <si>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</si>
  <si>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</si>
  <si>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</si>
  <si>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</si>
  <si>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</si>
  <si>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</si>
  <si>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</si>
  <si>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</si>
  <si>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</si>
  <si>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</si>
  <si>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</si>
  <si>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</si>
  <si>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</si>
  <si>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</si>
  <si>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</si>
  <si>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</si>
  <si>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</si>
  <si>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</si>
  <si>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</si>
  <si>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</si>
  <si>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</si>
  <si>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</si>
  <si>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</si>
  <si>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</si>
  <si>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</si>
  <si>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</si>
  <si>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</si>
  <si>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</si>
  <si>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</si>
  <si>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</si>
  <si>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</si>
  <si>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</si>
  <si>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</si>
  <si>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</si>
  <si>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</si>
  <si>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</si>
  <si>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</si>
  <si>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</si>
  <si>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</si>
  <si>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</si>
  <si>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</si>
  <si>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</si>
  <si>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</si>
  <si>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</si>
  <si>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</si>
  <si>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</si>
  <si>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</si>
  <si>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</si>
  <si>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</si>
  <si>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</si>
  <si>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</si>
  <si>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</si>
  <si>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</si>
  <si>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</si>
  <si>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</si>
  <si>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</si>
  <si>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</si>
  <si>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</si>
  <si>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</si>
  <si>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</si>
  <si>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</si>
  <si>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</si>
  <si>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</si>
  <si>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</si>
  <si>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</si>
  <si>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</si>
  <si>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</si>
  <si>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</si>
  <si>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</si>
  <si>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</si>
  <si>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</si>
  <si>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</si>
  <si>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</si>
  <si>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</si>
  <si>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</si>
  <si>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</si>
  <si>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</si>
  <si>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</si>
  <si>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</si>
  <si>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</si>
  <si>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</si>
  <si>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</si>
  <si>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</si>
  <si>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</si>
  <si>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</si>
  <si>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</si>
  <si>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</si>
  <si>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</si>
  <si>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</si>
  <si>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</si>
  <si>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</si>
  <si>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</si>
  <si>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</si>
  <si>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</si>
  <si>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</si>
  <si>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</si>
  <si>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</si>
  <si>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</si>
  <si>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</si>
  <si>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</si>
  <si>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</si>
  <si>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</si>
  <si>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</si>
  <si>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</si>
  <si>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</si>
  <si>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</si>
  <si>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</si>
  <si>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</si>
  <si>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</si>
  <si>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</si>
  <si>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</si>
  <si>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</si>
  <si>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</si>
  <si>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</si>
  <si>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</si>
  <si>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</si>
  <si>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</si>
  <si>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</si>
  <si>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</si>
  <si>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</si>
  <si>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</si>
  <si>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</si>
  <si>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</si>
  <si>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</si>
  <si>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</si>
  <si>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</si>
  <si>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</si>
  <si>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</si>
  <si>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</si>
  <si>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</si>
  <si>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</si>
  <si>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</si>
  <si>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</si>
  <si>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</si>
  <si>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</si>
  <si>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</si>
  <si>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</si>
  <si>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</si>
  <si>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</si>
  <si>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</si>
  <si>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</si>
  <si>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</si>
  <si>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</si>
  <si>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</si>
  <si>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</si>
  <si>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</si>
  <si>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</si>
  <si>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</si>
  <si>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</si>
  <si>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</si>
  <si>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</si>
  <si>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</si>
  <si>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</si>
  <si>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</si>
  <si>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</si>
  <si>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</si>
  <si>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</si>
  <si>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</si>
  <si>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</si>
  <si>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</si>
  <si>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</si>
  <si>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</si>
  <si>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</si>
  <si>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</si>
  <si>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</si>
  <si>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</si>
  <si>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</si>
  <si>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</si>
  <si>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</si>
  <si>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</si>
  <si>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</si>
  <si>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</si>
  <si>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</si>
  <si>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</si>
  <si>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</si>
  <si>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</si>
  <si>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</si>
  <si>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</si>
  <si>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</si>
  <si>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</si>
  <si>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</si>
  <si>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</si>
  <si>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</si>
  <si>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</si>
  <si>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</si>
  <si>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</si>
  <si>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</si>
  <si>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</si>
  <si>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</si>
  <si>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</si>
  <si>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</si>
  <si>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</si>
  <si>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</si>
  <si>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</si>
  <si>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</si>
  <si>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</si>
  <si>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</si>
  <si>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</si>
  <si>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</si>
  <si>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</si>
  <si>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</si>
  <si>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</si>
  <si>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</si>
  <si>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</si>
  <si>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</si>
  <si>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</si>
  <si>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</si>
  <si>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</si>
  <si>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</si>
  <si>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</si>
  <si>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</si>
  <si>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</si>
  <si>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</si>
  <si>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</si>
  <si>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</si>
  <si>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</si>
  <si>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</si>
  <si>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</si>
  <si>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</si>
  <si>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</si>
  <si>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</si>
  <si>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</si>
  <si>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</si>
  <si>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</si>
  <si>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</si>
  <si>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</si>
  <si>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</si>
  <si>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</si>
  <si>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</si>
  <si>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</si>
  <si>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</si>
  <si>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</si>
  <si>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</si>
  <si>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</si>
  <si>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</si>
  <si>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</si>
  <si>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</si>
  <si>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</si>
  <si>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</si>
  <si>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</si>
  <si>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</si>
  <si>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</si>
  <si>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</si>
  <si>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</si>
  <si>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</si>
  <si>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</si>
  <si>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</si>
  <si>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</si>
  <si>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</si>
  <si>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</si>
  <si>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</si>
  <si>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</si>
  <si>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</si>
  <si>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</si>
  <si>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</si>
  <si>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</si>
  <si>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</si>
  <si>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</si>
  <si>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</si>
  <si>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</si>
  <si>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</si>
  <si>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</si>
  <si>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</si>
  <si>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</si>
  <si>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</si>
  <si>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</si>
  <si>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</si>
  <si>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</si>
  <si>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</si>
  <si>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</si>
  <si>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</si>
  <si>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</si>
  <si>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</si>
  <si>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</si>
  <si>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</si>
  <si>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</si>
  <si>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</si>
  <si>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</si>
  <si>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</si>
  <si>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</si>
  <si>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</si>
  <si>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</si>
  <si>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</si>
  <si>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</si>
  <si>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</si>
  <si>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</si>
  <si>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</si>
  <si>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</si>
  <si>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</si>
  <si>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</si>
  <si>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</si>
  <si>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</si>
  <si>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</si>
  <si>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</si>
  <si>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</si>
  <si>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</si>
  <si>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</si>
  <si>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</si>
  <si>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</si>
  <si>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</si>
  <si>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</si>
  <si>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</si>
  <si>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</si>
  <si>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</si>
  <si>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</si>
  <si>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</si>
  <si>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</si>
  <si>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</si>
  <si>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</si>
  <si>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</si>
  <si>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</si>
  <si>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</si>
  <si>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</si>
  <si>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</si>
  <si>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</si>
  <si>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</si>
  <si>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</si>
  <si>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</si>
  <si>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</si>
  <si>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</si>
  <si>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</si>
  <si>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</si>
  <si>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</si>
  <si>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</si>
  <si>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</si>
  <si>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</si>
  <si>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</si>
  <si>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</si>
  <si>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</si>
  <si>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</si>
  <si>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</si>
  <si>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</si>
  <si>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</si>
  <si>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</si>
  <si>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</si>
  <si>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</si>
  <si>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</si>
  <si>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</si>
  <si>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</si>
  <si>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</si>
  <si>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</si>
  <si>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</si>
  <si>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</si>
  <si>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</si>
  <si>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</si>
  <si>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</si>
  <si>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</si>
  <si>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</si>
  <si>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</si>
  <si>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</si>
  <si>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</si>
  <si>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</si>
  <si>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</si>
  <si>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</si>
  <si>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</si>
  <si>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</si>
  <si>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</si>
  <si>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</si>
  <si>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</si>
  <si>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</si>
  <si>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</si>
  <si>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</si>
  <si>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</si>
  <si>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</si>
  <si>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</si>
  <si>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</si>
  <si>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</si>
  <si>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</si>
  <si>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</si>
  <si>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</si>
  <si>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</si>
  <si>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</si>
  <si>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</si>
  <si>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</si>
  <si>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</si>
  <si>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</si>
  <si>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</si>
  <si>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</si>
  <si>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</si>
  <si>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</si>
  <si>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</si>
  <si>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</si>
  <si>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</si>
  <si>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</si>
  <si>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</si>
  <si>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</si>
  <si>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</si>
  <si>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</si>
  <si>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</si>
  <si>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</si>
  <si>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</si>
  <si>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</si>
  <si>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</si>
  <si>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</si>
  <si>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</si>
  <si>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</si>
  <si>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</si>
  <si>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</si>
  <si>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</si>
  <si>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</si>
  <si>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</si>
  <si>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</si>
  <si>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</si>
  <si>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</si>
  <si>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</si>
  <si>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</si>
  <si>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</si>
  <si>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</si>
  <si>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</si>
  <si>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</si>
  <si>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</si>
  <si>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</si>
  <si>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</si>
  <si>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</si>
  <si>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</si>
  <si>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</si>
  <si>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</si>
  <si>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</si>
  <si>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</si>
  <si>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</si>
  <si>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</si>
  <si>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</si>
  <si>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</si>
  <si>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</si>
  <si>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</si>
  <si>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</si>
  <si>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</si>
  <si>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</si>
  <si>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</si>
  <si>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</si>
  <si>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</si>
  <si>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</si>
  <si>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</si>
  <si>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</si>
  <si>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</si>
  <si>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</si>
  <si>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</si>
  <si>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</si>
  <si>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</si>
  <si>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</si>
  <si>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</si>
  <si>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</si>
  <si>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</si>
  <si>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</si>
  <si>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</si>
  <si>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</si>
  <si>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</si>
  <si>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</si>
  <si>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</si>
  <si>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</si>
  <si>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</si>
  <si>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</si>
  <si>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</si>
  <si>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</si>
  <si>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</si>
  <si>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</si>
  <si>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</si>
  <si>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</si>
  <si>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</si>
  <si>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</si>
  <si>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</si>
  <si>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</si>
  <si>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</si>
  <si>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</si>
  <si>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</si>
  <si>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</si>
  <si>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</si>
  <si>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</si>
  <si>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</si>
  <si>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</si>
  <si>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</si>
  <si>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</si>
  <si>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</si>
  <si>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</si>
  <si>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</si>
  <si>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</si>
  <si>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</si>
  <si>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</si>
  <si>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</si>
  <si>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</si>
  <si>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</si>
  <si>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</si>
  <si>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</si>
  <si>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</si>
  <si>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</si>
  <si>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</si>
  <si>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</si>
  <si>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</si>
  <si>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</si>
  <si>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</si>
  <si>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</si>
  <si>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</si>
  <si>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</si>
  <si>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</si>
  <si>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</si>
  <si>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</si>
  <si>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</si>
  <si>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</si>
  <si>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</si>
  <si>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</si>
  <si>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</si>
  <si>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</si>
  <si>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</si>
  <si>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</si>
  <si>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</si>
  <si>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</si>
  <si>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</si>
  <si>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</si>
  <si>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</si>
  <si>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</si>
  <si>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</si>
  <si>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</si>
  <si>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</si>
  <si>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</si>
  <si>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</si>
  <si>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</si>
  <si>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</si>
  <si>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</si>
  <si>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</si>
  <si>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</si>
  <si>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</si>
  <si>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</si>
  <si>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</si>
  <si>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</si>
  <si>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</si>
  <si>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</si>
  <si>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</si>
  <si>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</si>
  <si>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</si>
  <si>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</si>
  <si>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</si>
  <si>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</si>
  <si>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</si>
  <si>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</si>
  <si>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</si>
  <si>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</si>
  <si>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</si>
  <si>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</si>
  <si>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</si>
  <si>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</si>
  <si>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</si>
  <si>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</si>
  <si>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</si>
  <si>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</si>
  <si>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</si>
  <si>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</si>
  <si>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</si>
  <si>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</si>
  <si>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</si>
  <si>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</si>
  <si>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</si>
  <si>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</si>
  <si>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</si>
  <si>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</si>
  <si>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</si>
  <si>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</si>
  <si>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</si>
  <si>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</si>
  <si>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</si>
  <si>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</si>
  <si>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</si>
  <si>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</si>
  <si>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</si>
  <si>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</si>
  <si>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</si>
  <si>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</si>
  <si>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</si>
  <si>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</si>
  <si>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</si>
  <si>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</si>
  <si>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</si>
  <si>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</si>
  <si>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</si>
  <si>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</si>
  <si>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</si>
  <si>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</si>
  <si>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</si>
  <si>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</si>
  <si>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</si>
  <si>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</si>
  <si>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</si>
  <si>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</si>
  <si>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</si>
  <si>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</si>
  <si>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</si>
  <si>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</si>
  <si>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</si>
  <si>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</si>
  <si>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</si>
  <si>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</si>
  <si>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</si>
  <si>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</si>
  <si>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</si>
  <si>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</si>
  <si>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</si>
  <si>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</si>
  <si>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</si>
  <si>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</si>
  <si>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</si>
  <si>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</si>
  <si>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</si>
  <si>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</si>
  <si>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</si>
  <si>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</si>
  <si>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</si>
  <si>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</si>
  <si>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</si>
  <si>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</si>
  <si>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</si>
  <si>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</si>
  <si>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</si>
  <si>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</si>
  <si>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</si>
  <si>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</si>
  <si>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</si>
  <si>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</si>
  <si>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</si>
  <si>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</si>
  <si>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</si>
  <si>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</si>
  <si>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</si>
  <si>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</si>
  <si>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</si>
  <si>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</si>
  <si>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</si>
  <si>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</si>
  <si>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</si>
  <si>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</si>
  <si>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</si>
  <si>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</si>
  <si>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</si>
  <si>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</si>
  <si>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</si>
  <si>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</si>
  <si>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</si>
  <si>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</si>
  <si>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</si>
  <si>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</si>
  <si>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</si>
  <si>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</si>
  <si>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</si>
  <si>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</si>
  <si>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</si>
  <si>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</si>
  <si>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</si>
  <si>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</si>
  <si>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</si>
  <si>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</si>
  <si>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</si>
  <si>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</si>
  <si>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</si>
  <si>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</si>
  <si>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</si>
  <si>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</si>
  <si>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</si>
  <si>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</si>
  <si>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</si>
  <si>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</si>
  <si>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</si>
  <si>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</si>
  <si>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</si>
  <si>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</si>
  <si>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</si>
  <si>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</si>
  <si>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</si>
  <si>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</si>
  <si>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</si>
  <si>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</si>
  <si>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</si>
  <si>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</si>
  <si>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</si>
  <si>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</si>
  <si>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</si>
  <si>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</si>
  <si>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</si>
  <si>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</si>
  <si>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</si>
  <si>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</si>
  <si>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</si>
  <si>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</si>
  <si>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</si>
  <si>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</si>
  <si>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</si>
  <si>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</si>
  <si>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</si>
  <si>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</si>
  <si>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</si>
  <si>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</si>
  <si>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</si>
  <si>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</si>
  <si>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</si>
  <si>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</si>
  <si>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</si>
  <si>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</si>
  <si>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</si>
  <si>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</si>
  <si>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</si>
  <si>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</si>
  <si>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</si>
  <si>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</si>
  <si>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</si>
  <si>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</si>
  <si>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</si>
  <si>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</si>
  <si>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</si>
  <si>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</si>
  <si>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</si>
  <si>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</si>
  <si>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</si>
  <si>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</si>
  <si>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</si>
  <si>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</si>
  <si>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</si>
  <si>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</si>
  <si>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</si>
  <si>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</si>
  <si>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</si>
  <si>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</si>
  <si>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</si>
  <si>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</si>
  <si>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</si>
  <si>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</si>
  <si>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</si>
  <si>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</si>
  <si>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</si>
  <si>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</si>
  <si>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</si>
  <si>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</si>
  <si>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</si>
  <si>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</si>
  <si>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</si>
  <si>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</si>
  <si>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</si>
  <si>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</si>
  <si>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</si>
  <si>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</si>
  <si>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</si>
  <si>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</si>
  <si>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</si>
  <si>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</si>
  <si>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</si>
  <si>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</si>
  <si>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</si>
  <si>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</si>
  <si>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</si>
  <si>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</si>
  <si>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</si>
  <si>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</si>
  <si>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</si>
  <si>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</si>
  <si>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</si>
  <si>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</si>
  <si>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</si>
  <si>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</si>
  <si>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</si>
  <si>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</si>
  <si>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</si>
  <si>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</si>
  <si>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</si>
  <si>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</si>
  <si>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</si>
  <si>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</si>
  <si>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</si>
  <si>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</si>
  <si>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</si>
  <si>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</si>
  <si>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</si>
  <si>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</si>
  <si>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</si>
  <si>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</si>
  <si>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</si>
  <si>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</si>
  <si>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</si>
  <si>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</si>
  <si>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</si>
  <si>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</si>
  <si>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</si>
  <si>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</si>
  <si>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</si>
  <si>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</si>
  <si>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</si>
  <si>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</si>
  <si>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</si>
  <si>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</si>
  <si>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</si>
  <si>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</si>
  <si>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</si>
  <si>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</si>
  <si>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</si>
  <si>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</si>
  <si>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</si>
  <si>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</si>
  <si>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</si>
  <si>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</si>
  <si>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</si>
  <si>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</si>
  <si>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</si>
  <si>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</si>
  <si>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</si>
  <si>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</si>
  <si>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</si>
  <si>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</si>
  <si>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</si>
  <si>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</si>
  <si>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</si>
  <si>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</si>
  <si>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</si>
  <si>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</si>
  <si>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</si>
  <si>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</si>
  <si>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</si>
  <si>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</si>
  <si>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</si>
  <si>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</si>
  <si>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</si>
  <si>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</si>
  <si>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</si>
  <si>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</si>
  <si>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</si>
  <si>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</si>
  <si>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</si>
  <si>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</si>
  <si>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</si>
  <si>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</si>
  <si>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</si>
  <si>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</si>
  <si>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</si>
  <si>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</si>
  <si>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</si>
  <si>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</si>
  <si>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</si>
  <si>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</si>
  <si>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</si>
  <si>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</si>
  <si>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</si>
  <si>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</si>
  <si>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</si>
  <si>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</si>
  <si>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</si>
  <si>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</si>
  <si>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</si>
  <si>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</si>
  <si>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</si>
  <si>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</si>
  <si>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</si>
  <si>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</si>
  <si>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</si>
  <si>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</si>
  <si>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</si>
  <si>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</si>
  <si>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</si>
  <si>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</si>
  <si>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</si>
  <si>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</si>
  <si>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</si>
  <si>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</si>
  <si>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</si>
  <si>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</si>
  <si>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</si>
  <si>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</si>
  <si>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</si>
  <si>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</si>
  <si>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</si>
  <si>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</si>
  <si>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</si>
  <si>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</si>
  <si>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</si>
  <si>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</si>
  <si>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</si>
  <si>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</si>
  <si>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</si>
  <si>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</si>
  <si>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</si>
  <si>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</si>
  <si>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</si>
  <si>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</si>
  <si>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</si>
  <si>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</si>
  <si>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</si>
  <si>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</si>
  <si>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</si>
  <si>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</si>
  <si>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</si>
  <si>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</si>
  <si>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</si>
  <si>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</si>
  <si>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</si>
  <si>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</si>
  <si>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</si>
  <si>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</si>
  <si>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</si>
  <si>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</si>
  <si>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</si>
  <si>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</si>
  <si>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</si>
  <si>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</si>
  <si>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</si>
  <si>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</si>
  <si>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</si>
  <si>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</si>
  <si>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</si>
  <si>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</si>
  <si>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</si>
  <si>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</si>
  <si>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</si>
  <si>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</si>
  <si>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</si>
  <si>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</si>
  <si>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</si>
  <si>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</si>
  <si>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</si>
  <si>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</si>
  <si>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</si>
  <si>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</si>
  <si>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</si>
  <si>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</si>
  <si>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</si>
  <si>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</si>
  <si>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</si>
  <si>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</si>
  <si>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</si>
  <si>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</si>
  <si>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</si>
  <si>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</si>
  <si>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</si>
  <si>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</si>
  <si>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</si>
  <si>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</si>
  <si>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</si>
  <si>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</si>
  <si>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</si>
  <si>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</si>
  <si>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</si>
  <si>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</si>
  <si>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</si>
  <si>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</si>
  <si>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</si>
  <si>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</si>
  <si>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</si>
  <si>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</si>
  <si>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</si>
  <si>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</si>
  <si>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</si>
  <si>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</si>
  <si>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</si>
  <si>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</si>
  <si>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</si>
  <si>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</si>
  <si>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</si>
  <si>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</si>
  <si>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</si>
  <si>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</si>
  <si>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</si>
  <si>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</si>
  <si>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</si>
  <si>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</si>
  <si>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</si>
  <si>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</si>
  <si>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</si>
  <si>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</si>
  <si>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</si>
  <si>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</si>
  <si>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</si>
  <si>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</si>
  <si>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</si>
  <si>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</si>
  <si>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</si>
  <si>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</si>
  <si>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</si>
  <si>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</si>
  <si>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</si>
  <si>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</si>
  <si>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</si>
  <si>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</si>
  <si>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</si>
  <si>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</si>
  <si>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</si>
  <si>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</si>
  <si>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</si>
  <si>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</si>
  <si>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</si>
  <si>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</si>
  <si>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</si>
  <si>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</si>
  <si>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</si>
  <si>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</si>
  <si>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</si>
  <si>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</si>
  <si>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</si>
  <si>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</si>
  <si>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</si>
  <si>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</si>
  <si>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</si>
  <si>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</si>
  <si>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</si>
  <si>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</si>
  <si>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</si>
  <si>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</si>
  <si>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</si>
  <si>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</si>
  <si>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</si>
  <si>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</si>
  <si>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</si>
  <si>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</si>
  <si>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</si>
  <si>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</si>
  <si>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</si>
  <si>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</si>
  <si>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</si>
  <si>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</si>
  <si>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</si>
  <si>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</si>
  <si>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</si>
  <si>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</si>
  <si>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</si>
  <si>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</si>
  <si>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</si>
  <si>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</si>
  <si>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</si>
  <si>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</si>
  <si>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</si>
  <si>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</si>
  <si>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</si>
  <si>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</si>
  <si>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</si>
  <si>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</si>
  <si>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</si>
  <si>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</si>
  <si>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</si>
  <si>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</si>
  <si>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</si>
  <si>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</si>
  <si>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</si>
  <si>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</si>
  <si>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</si>
  <si>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</si>
  <si>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</si>
  <si>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</si>
  <si>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</si>
  <si>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</si>
  <si>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</si>
  <si>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</si>
  <si>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</si>
  <si>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</si>
  <si>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</si>
  <si>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</si>
  <si>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</si>
  <si>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</si>
  <si>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</si>
  <si>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</si>
  <si>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</si>
  <si>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</si>
  <si>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</si>
  <si>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</si>
  <si>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</si>
  <si>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</si>
  <si>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</si>
  <si>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</si>
  <si>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</si>
  <si>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</si>
  <si>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</si>
  <si>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</si>
  <si>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</si>
  <si>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</si>
  <si>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</si>
  <si>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</si>
  <si>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</si>
  <si>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</si>
  <si>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</si>
  <si>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</si>
  <si>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</si>
  <si>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</si>
  <si>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</si>
  <si>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</si>
  <si>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</si>
  <si>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</si>
  <si>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</si>
  <si>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</si>
  <si>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</si>
  <si>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</si>
  <si>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</si>
  <si>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</si>
  <si>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</si>
  <si>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</si>
  <si>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</si>
  <si>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</si>
  <si>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</si>
  <si>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</si>
  <si>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</si>
  <si>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</si>
  <si>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</si>
  <si>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</si>
  <si>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</si>
  <si>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</si>
  <si>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</si>
  <si>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</si>
  <si>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</si>
  <si>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</si>
  <si>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</si>
  <si>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</si>
  <si>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</si>
  <si>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</si>
  <si>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</si>
  <si>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</si>
  <si>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</si>
  <si>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</si>
  <si>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</si>
  <si>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</si>
  <si>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</si>
  <si>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</si>
  <si>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</si>
  <si>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</si>
  <si>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</si>
  <si>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</si>
  <si>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</si>
  <si>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</si>
  <si>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</si>
  <si>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</si>
  <si>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</si>
  <si>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</si>
  <si>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</si>
  <si>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</si>
  <si>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</si>
  <si>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</si>
  <si>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</si>
  <si>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</si>
  <si>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</si>
  <si>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</si>
  <si>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</si>
  <si>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</si>
  <si>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</si>
  <si>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</si>
  <si>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</si>
  <si>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</si>
  <si>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</si>
  <si>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</si>
  <si>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</si>
  <si>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</si>
  <si>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</si>
  <si>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</si>
  <si>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</si>
  <si>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</si>
  <si>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</si>
  <si>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</si>
  <si>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</si>
  <si>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</si>
  <si>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</si>
  <si>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</si>
  <si>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</si>
  <si>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</si>
  <si>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</si>
  <si>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</si>
  <si>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</si>
  <si>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</si>
  <si>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</si>
  <si>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</si>
  <si>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</si>
  <si>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</si>
  <si>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</si>
  <si>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</si>
  <si>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</si>
  <si>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</si>
  <si>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</si>
  <si>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</si>
  <si>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</si>
  <si>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</si>
  <si>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</si>
  <si>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</si>
  <si>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</si>
  <si>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</si>
  <si>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</si>
  <si>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</si>
  <si>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</si>
  <si>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</si>
  <si>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</si>
  <si>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</si>
  <si>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</si>
  <si>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</si>
  <si>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</si>
  <si>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</si>
  <si>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</si>
  <si>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</si>
  <si>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</si>
  <si>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</si>
  <si>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</si>
  <si>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</si>
  <si>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</si>
  <si>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</si>
  <si>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</si>
  <si>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</si>
  <si>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</si>
  <si>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</si>
  <si>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</si>
  <si>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</si>
  <si>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</si>
  <si>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</si>
  <si>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</si>
  <si>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</si>
  <si>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</si>
  <si>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</si>
  <si>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</si>
  <si>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</si>
  <si>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</si>
  <si>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</si>
  <si>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</si>
  <si>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</si>
  <si>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</si>
  <si>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</si>
  <si>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</si>
  <si>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</si>
  <si>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</si>
  <si>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</si>
  <si>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</si>
  <si>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</si>
  <si>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</si>
  <si>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</si>
  <si>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</si>
  <si>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</si>
  <si>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</si>
  <si>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</si>
  <si>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</si>
  <si>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</si>
  <si>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</si>
  <si>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</si>
  <si>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</si>
  <si>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</si>
  <si>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</si>
  <si>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</si>
  <si>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</si>
  <si>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</si>
  <si>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</si>
  <si>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</si>
  <si>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</si>
  <si>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</si>
  <si>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</si>
  <si>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</si>
  <si>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</si>
  <si>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</si>
  <si>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</si>
  <si>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</si>
  <si>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</si>
  <si>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</si>
  <si>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</si>
  <si>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</si>
  <si>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</si>
  <si>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</si>
  <si>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</si>
  <si>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</si>
  <si>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</si>
  <si>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</si>
  <si>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</si>
  <si>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</si>
  <si>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</si>
  <si>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</si>
  <si>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</si>
  <si>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</si>
  <si>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</si>
  <si>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</si>
  <si>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</si>
  <si>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</si>
  <si>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</si>
  <si>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</si>
  <si>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</si>
  <si>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</si>
  <si>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</si>
  <si>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</si>
  <si>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</si>
  <si>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</si>
  <si>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</si>
  <si>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</si>
  <si>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</si>
  <si>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</si>
  <si>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</si>
  <si>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</si>
  <si>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</si>
  <si>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</si>
  <si>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</si>
  <si>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</si>
  <si>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</si>
  <si>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</si>
  <si>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</si>
  <si>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</si>
  <si>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</si>
  <si>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</si>
  <si>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</si>
  <si>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</si>
  <si>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</si>
  <si>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</si>
  <si>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</si>
  <si>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</si>
  <si>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</si>
  <si>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</si>
  <si>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</si>
  <si>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</si>
  <si>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</si>
  <si>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</si>
  <si>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</si>
  <si>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</si>
  <si>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</si>
  <si>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</si>
  <si>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</si>
  <si>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</si>
  <si>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</si>
  <si>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</si>
  <si>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</si>
  <si>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</si>
  <si>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</si>
  <si>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</si>
  <si>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</si>
  <si>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</si>
  <si>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</si>
  <si>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</si>
  <si>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</si>
  <si>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</si>
  <si>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</si>
  <si>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</si>
  <si>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</si>
  <si>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</si>
  <si>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</si>
  <si>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</si>
  <si>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</si>
  <si>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</si>
  <si>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</si>
  <si>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</si>
  <si>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</si>
  <si>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</si>
  <si>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</si>
  <si>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</si>
  <si>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</si>
  <si>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</si>
  <si>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</si>
  <si>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</si>
  <si>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</si>
  <si>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</si>
  <si>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</si>
  <si>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</si>
  <si>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</si>
  <si>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</si>
  <si>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</si>
  <si>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</si>
  <si>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</si>
  <si>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</si>
  <si>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</si>
  <si>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</si>
  <si>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</si>
  <si>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</si>
  <si>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</si>
  <si>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</si>
  <si>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</si>
  <si>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</si>
  <si>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</si>
  <si>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</si>
  <si>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</si>
  <si>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</si>
  <si>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</si>
  <si>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</si>
  <si>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</si>
  <si>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</si>
  <si>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</si>
  <si>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</si>
  <si>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</si>
  <si>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</si>
  <si>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</si>
  <si>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</si>
  <si>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</si>
  <si>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</si>
  <si>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</si>
  <si>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</si>
  <si>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</si>
  <si>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</si>
  <si>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</si>
  <si>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</si>
  <si>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</si>
  <si>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</si>
  <si>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</si>
  <si>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</si>
  <si>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</si>
  <si>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</si>
  <si>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</si>
  <si>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</si>
  <si>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</si>
  <si>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</si>
  <si>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</si>
  <si>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</si>
  <si>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</si>
  <si>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</si>
  <si>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</si>
  <si>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</si>
  <si>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</si>
  <si>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</si>
  <si>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</si>
  <si>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</si>
  <si>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</si>
  <si>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</si>
  <si>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</si>
  <si>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</si>
  <si>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</si>
  <si>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</si>
  <si>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</si>
  <si>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</si>
  <si>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</si>
  <si>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</si>
  <si>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</si>
  <si>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</si>
  <si>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</si>
  <si>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</si>
  <si>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</si>
  <si>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</si>
  <si>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</si>
  <si>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</si>
  <si>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</si>
  <si>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</si>
  <si>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</si>
  <si>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</si>
  <si>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</si>
  <si>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</si>
  <si>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</si>
  <si>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</si>
  <si>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</si>
  <si>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</si>
  <si>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</si>
  <si>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</si>
  <si>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</si>
  <si>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</si>
  <si>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</si>
  <si>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</si>
  <si>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</si>
  <si>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</si>
  <si>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</si>
  <si>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</si>
  <si>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</si>
  <si>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</si>
  <si>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</si>
  <si>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</si>
  <si>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</si>
  <si>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</si>
  <si>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</si>
  <si>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</si>
  <si>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</si>
  <si>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</si>
  <si>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</si>
  <si>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</si>
  <si>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</si>
  <si>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</si>
  <si>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</si>
  <si>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</si>
  <si>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</si>
  <si>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</si>
  <si>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</si>
  <si>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</si>
  <si>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</si>
  <si>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</si>
  <si>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</si>
  <si>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</si>
  <si>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</si>
  <si>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</si>
  <si>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</si>
  <si>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</si>
  <si>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</si>
  <si>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</si>
  <si>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</si>
  <si>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</si>
  <si>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</si>
  <si>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</si>
  <si>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</si>
  <si>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</si>
  <si>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</si>
  <si>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</si>
  <si>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</si>
  <si>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</si>
  <si>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</si>
  <si>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</si>
  <si>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</si>
  <si>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</si>
  <si>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</si>
  <si>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</si>
  <si>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</si>
  <si>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</si>
  <si>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</si>
  <si>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</si>
  <si>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</si>
  <si>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</si>
  <si>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</si>
  <si>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</si>
  <si>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</si>
  <si>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</si>
  <si>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</si>
  <si>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</si>
  <si>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</si>
  <si>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</si>
  <si>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</si>
  <si>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</si>
  <si>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</si>
  <si>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</si>
  <si>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</si>
  <si>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</si>
  <si>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</si>
  <si>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</si>
  <si>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</si>
  <si>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</si>
  <si>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</si>
  <si>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</si>
  <si>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</si>
  <si>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</si>
  <si>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</si>
  <si>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</si>
  <si>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</si>
  <si>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</si>
  <si>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</si>
  <si>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</si>
  <si>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</si>
  <si>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</si>
  <si>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</si>
  <si>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</si>
  <si>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</si>
  <si>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</si>
  <si>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</si>
  <si>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</si>
  <si>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</si>
  <si>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</si>
  <si>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</si>
  <si>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</si>
  <si>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</si>
  <si>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</si>
  <si>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</si>
  <si>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</si>
  <si>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</si>
  <si>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</si>
  <si>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</si>
  <si>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</si>
  <si>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</si>
  <si>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</si>
  <si>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</si>
  <si>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</si>
  <si>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</si>
  <si>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</si>
  <si>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</si>
  <si>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</si>
  <si>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</si>
  <si>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</si>
  <si>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</si>
  <si>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</si>
  <si>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</si>
  <si>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</si>
  <si>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</si>
  <si>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</si>
  <si>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</si>
  <si>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</si>
  <si>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</si>
  <si>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</si>
  <si>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</si>
  <si>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</si>
  <si>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</si>
  <si>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</si>
  <si>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</si>
  <si>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</si>
  <si>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</si>
  <si>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</si>
  <si>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</si>
  <si>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</si>
  <si>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</si>
  <si>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</si>
  <si>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</si>
  <si>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</si>
  <si>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</si>
  <si>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</si>
  <si>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</si>
  <si>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</si>
  <si>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</si>
  <si>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</si>
  <si>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</si>
  <si>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</si>
  <si>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</si>
  <si>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</si>
  <si>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</si>
  <si>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</si>
  <si>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</si>
  <si>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</si>
  <si>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</si>
  <si>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</si>
  <si>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</si>
  <si>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</si>
  <si>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</si>
  <si>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</si>
  <si>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</si>
  <si>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</si>
  <si>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</si>
  <si>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</si>
  <si>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</si>
  <si>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</si>
  <si>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</si>
  <si>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</si>
  <si>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</si>
  <si>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</si>
  <si>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</si>
  <si>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</si>
  <si>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</si>
  <si>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</si>
  <si>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</si>
  <si>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</si>
  <si>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</si>
  <si>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</si>
  <si>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</si>
  <si>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</si>
  <si>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</si>
  <si>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</si>
  <si>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</si>
  <si>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</si>
  <si>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</si>
  <si>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</si>
  <si>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</si>
  <si>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</si>
  <si>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</si>
  <si>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</si>
  <si>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</si>
  <si>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</si>
  <si>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</si>
  <si>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</si>
  <si>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</si>
  <si>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</si>
  <si>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</si>
  <si>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</si>
  <si>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</si>
  <si>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</si>
  <si>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</si>
  <si>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</si>
  <si>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</si>
  <si>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</si>
  <si>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</si>
  <si>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</si>
  <si>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</si>
  <si>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</si>
  <si>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</si>
  <si>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</si>
  <si>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</si>
  <si>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</si>
  <si>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</si>
  <si>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</si>
  <si>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</si>
  <si>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</si>
  <si>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</si>
  <si>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</si>
  <si>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</si>
  <si>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</si>
  <si>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</si>
  <si>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</si>
  <si>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</si>
  <si>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</si>
  <si>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</si>
  <si>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</si>
  <si>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</si>
  <si>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</si>
  <si>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</si>
  <si>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</si>
  <si>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</si>
  <si>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</si>
  <si>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</si>
  <si>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</si>
  <si>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</si>
  <si>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</si>
  <si>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</si>
  <si>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</si>
  <si>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</si>
  <si>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</si>
  <si>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</si>
  <si>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</si>
  <si>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</si>
  <si>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</si>
  <si>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</si>
  <si>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</si>
  <si>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</si>
  <si>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</si>
  <si>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</si>
  <si>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</si>
  <si>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</si>
  <si>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</si>
  <si>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</si>
  <si>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</si>
  <si>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</si>
  <si>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</si>
  <si>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</si>
  <si>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</si>
  <si>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</si>
  <si>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</si>
  <si>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</si>
  <si>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</si>
  <si>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</si>
  <si>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</si>
  <si>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</si>
  <si>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</si>
  <si>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</si>
  <si>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</si>
  <si>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</si>
  <si>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</si>
  <si>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</si>
  <si>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</si>
  <si>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</si>
  <si>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</si>
  <si>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</si>
  <si>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</si>
  <si>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</si>
  <si>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</si>
  <si>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</si>
  <si>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</si>
  <si>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</si>
  <si>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</si>
  <si>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</si>
  <si>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</si>
  <si>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</si>
  <si>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</si>
  <si>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</si>
  <si>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</si>
  <si>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</si>
  <si>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</si>
  <si>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</si>
  <si>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</si>
  <si>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</si>
  <si>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</si>
  <si>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</si>
  <si>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</si>
  <si>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</si>
  <si>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</si>
  <si>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</si>
  <si>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</si>
  <si>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</si>
  <si>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</si>
  <si>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</si>
  <si>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</si>
  <si>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</si>
  <si>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</si>
  <si>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</si>
  <si>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</si>
  <si>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</si>
  <si>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</si>
  <si>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</si>
  <si>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</si>
  <si>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</si>
  <si>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</si>
  <si>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</si>
  <si>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</si>
  <si>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</si>
  <si>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</si>
  <si>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</si>
  <si>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</si>
  <si>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</si>
  <si>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</si>
  <si>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</si>
  <si>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</si>
  <si>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</si>
  <si>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</si>
  <si>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</si>
  <si>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</si>
  <si>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</si>
  <si>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</si>
  <si>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</si>
  <si>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</si>
  <si>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</si>
  <si>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</si>
  <si>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</si>
  <si>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</si>
  <si>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</si>
  <si>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</si>
  <si>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</si>
  <si>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</si>
  <si>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</si>
  <si>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</si>
  <si>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</si>
  <si>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</si>
  <si>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</si>
  <si>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</si>
  <si>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</si>
  <si>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</si>
  <si>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</si>
  <si>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</si>
  <si>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</si>
  <si>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</si>
  <si>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</si>
  <si>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</si>
  <si>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</si>
  <si>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</si>
  <si>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</si>
  <si>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</si>
  <si>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</si>
  <si>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</si>
  <si>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</si>
  <si>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</si>
  <si>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</si>
  <si>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</si>
  <si>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</si>
  <si>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</si>
  <si>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</si>
  <si>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</si>
  <si>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</si>
  <si>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</si>
  <si>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</si>
  <si>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</si>
  <si>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</si>
  <si>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</si>
  <si>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</si>
  <si>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</si>
  <si>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</si>
  <si>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</si>
  <si>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</si>
  <si>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</si>
  <si>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</si>
  <si>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</si>
  <si>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</si>
  <si>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</si>
  <si>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</si>
  <si>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</si>
  <si>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</si>
  <si>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</si>
  <si>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</si>
  <si>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</si>
  <si>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</si>
  <si>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</si>
  <si>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</si>
  <si>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</si>
  <si>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</si>
  <si>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</si>
  <si>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</si>
  <si>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</si>
  <si>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</si>
  <si>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</si>
  <si>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</si>
  <si>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</si>
  <si>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</si>
  <si>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</si>
  <si>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</si>
  <si>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</si>
  <si>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</si>
  <si>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</si>
  <si>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</si>
  <si>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</si>
  <si>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</si>
  <si>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</si>
  <si>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</si>
  <si>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</si>
  <si>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</si>
  <si>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</si>
  <si>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</si>
  <si>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</si>
  <si>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</si>
  <si>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</si>
  <si>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</si>
  <si>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</si>
  <si>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</si>
  <si>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</si>
  <si>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</si>
  <si>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</si>
  <si>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</si>
  <si>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</si>
  <si>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</si>
  <si>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</si>
  <si>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</si>
  <si>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</si>
  <si>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</si>
  <si>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</si>
  <si>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</si>
  <si>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</si>
  <si>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</si>
  <si>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</si>
  <si>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</si>
  <si>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</si>
  <si>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</si>
  <si>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</si>
  <si>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</si>
  <si>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</si>
  <si>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</si>
  <si>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</si>
  <si>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</si>
  <si>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</si>
  <si>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</si>
  <si>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</si>
  <si>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</si>
  <si>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</si>
  <si>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</si>
  <si>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</si>
  <si>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</si>
  <si>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</si>
  <si>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</si>
  <si>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</si>
  <si>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</si>
  <si>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</si>
  <si>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</si>
  <si>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</si>
  <si>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</si>
  <si>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</si>
  <si>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</si>
  <si>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</si>
  <si>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</si>
  <si>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</si>
  <si>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</si>
  <si>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</si>
  <si>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</si>
  <si>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</si>
  <si>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</si>
  <si>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</si>
  <si>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</si>
  <si>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</si>
  <si>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</si>
  <si>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</si>
  <si>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</si>
  <si>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</si>
  <si>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</si>
  <si>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</si>
  <si>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</si>
  <si>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</si>
  <si>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</si>
  <si>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</si>
  <si>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</si>
  <si>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</si>
  <si>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</si>
  <si>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</si>
  <si>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</si>
  <si>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</si>
  <si>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</si>
  <si>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</si>
  <si>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</si>
  <si>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</si>
  <si>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</si>
  <si>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</si>
  <si>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</si>
  <si>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</si>
  <si>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</si>
  <si>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</si>
  <si>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</si>
  <si>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</si>
  <si>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</si>
  <si>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</si>
  <si>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</si>
  <si>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</si>
  <si>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</si>
  <si>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</si>
  <si>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</si>
  <si>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</si>
  <si>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</si>
  <si>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</si>
  <si>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</si>
  <si>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</si>
  <si>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</si>
  <si>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</si>
  <si>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</si>
  <si>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</si>
  <si>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</si>
  <si>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</si>
  <si>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</si>
  <si>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</si>
  <si>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</si>
  <si>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</si>
  <si>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</si>
  <si>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</si>
  <si>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</si>
  <si>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</si>
  <si>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</si>
  <si>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</si>
  <si>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</si>
  <si>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</si>
  <si>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</si>
  <si>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</si>
  <si>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</si>
  <si>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</si>
  <si>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</si>
  <si>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</si>
  <si>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</si>
  <si>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</si>
  <si>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</si>
  <si>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</si>
  <si>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</si>
  <si>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</si>
  <si>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</si>
  <si>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</si>
  <si>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</si>
  <si>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</si>
  <si>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</si>
  <si>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</si>
  <si>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</si>
  <si>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</si>
  <si>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</si>
  <si>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</si>
  <si>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</si>
  <si>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</si>
  <si>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</si>
  <si>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</si>
  <si>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</si>
  <si>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</si>
  <si>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</si>
  <si>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</si>
  <si>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</si>
  <si>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</si>
  <si>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</si>
  <si>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</si>
  <si>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</si>
  <si>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</si>
  <si>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</si>
  <si>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</si>
  <si>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</si>
  <si>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</si>
  <si>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</si>
  <si>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</si>
  <si>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</si>
  <si>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</si>
  <si>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</si>
  <si>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</si>
  <si>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</si>
  <si>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</si>
  <si>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</si>
  <si>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</si>
  <si>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</si>
  <si>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</si>
  <si>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</si>
  <si>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</si>
  <si>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</si>
  <si>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</si>
  <si>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</si>
  <si>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</si>
  <si>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</si>
  <si>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</si>
  <si>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</si>
  <si>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</si>
  <si>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</si>
  <si>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</si>
  <si>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</si>
  <si>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</si>
  <si>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</si>
  <si>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</si>
  <si>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</si>
  <si>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</si>
  <si>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</si>
  <si>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</si>
  <si>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</si>
  <si>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</si>
  <si>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</si>
  <si>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</si>
  <si>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</si>
  <si>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</si>
  <si>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</si>
  <si>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</si>
  <si>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</si>
  <si>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</si>
  <si>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</si>
  <si>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</si>
  <si>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</si>
  <si>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</si>
  <si>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</si>
  <si>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</si>
  <si>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</si>
  <si>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</si>
  <si>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</si>
  <si>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</si>
  <si>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</si>
  <si>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</si>
  <si>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</si>
  <si>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</si>
  <si>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</si>
  <si>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</si>
  <si>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</si>
  <si>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</si>
  <si>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</si>
  <si>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</si>
  <si>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</si>
  <si>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</si>
  <si>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</si>
  <si>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</si>
  <si>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</si>
  <si>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</si>
  <si>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</si>
  <si>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</si>
  <si>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</si>
  <si>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</si>
  <si>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</si>
  <si>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</si>
  <si>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</si>
  <si>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</si>
  <si>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</si>
  <si>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</si>
  <si>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</si>
  <si>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</si>
  <si>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</si>
  <si>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</si>
  <si>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</si>
  <si>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</si>
  <si>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</si>
  <si>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</si>
  <si>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</si>
  <si>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</si>
  <si>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</si>
  <si>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</si>
  <si>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</si>
  <si>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</si>
  <si>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</si>
  <si>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</si>
  <si>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</si>
  <si>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</si>
  <si>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</si>
  <si>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</si>
  <si>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</si>
  <si>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</si>
  <si>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</si>
  <si>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</si>
  <si>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</si>
  <si>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</si>
  <si>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</si>
  <si>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</si>
  <si>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</si>
  <si>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</si>
  <si>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</si>
  <si>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</si>
  <si>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</si>
  <si>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</si>
  <si>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</si>
  <si>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</si>
  <si>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</si>
  <si>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</si>
  <si>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</si>
  <si>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</si>
  <si>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</si>
  <si>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</si>
  <si>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</si>
  <si>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</si>
  <si>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</si>
  <si>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</si>
  <si>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</si>
  <si>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</si>
  <si>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</si>
  <si>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</si>
  <si>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</si>
  <si>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</si>
  <si>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</si>
  <si>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</si>
  <si>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</si>
  <si>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</si>
  <si>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</si>
  <si>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</si>
  <si>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</si>
  <si>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</si>
  <si>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</si>
  <si>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</si>
  <si>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</si>
  <si>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</si>
  <si>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</si>
  <si>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</si>
  <si>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</si>
  <si>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</si>
  <si>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</si>
  <si>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</si>
  <si>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</si>
  <si>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</si>
  <si>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</si>
  <si>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</si>
  <si>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</si>
  <si>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</si>
  <si>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</si>
  <si>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</si>
  <si>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</si>
  <si>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</si>
  <si>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</si>
  <si>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</si>
  <si>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</si>
  <si>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</si>
  <si>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</si>
  <si>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</si>
  <si>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</si>
  <si>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</si>
  <si>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</si>
  <si>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</si>
  <si>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</si>
  <si>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</si>
  <si>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</si>
  <si>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</si>
  <si>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</si>
  <si>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</si>
  <si>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</si>
  <si>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</si>
  <si>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</si>
  <si>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</si>
  <si>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</si>
  <si>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</si>
  <si>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</si>
  <si>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</si>
  <si>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</si>
  <si>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</si>
  <si>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</si>
  <si>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</si>
  <si>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</si>
  <si>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</si>
  <si>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</si>
  <si>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</si>
  <si>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</si>
  <si>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</si>
  <si>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</si>
  <si>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</si>
  <si>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</si>
  <si>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</si>
  <si>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</si>
  <si>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</si>
  <si>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</si>
  <si>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</si>
  <si>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</si>
  <si>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</si>
  <si>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</si>
  <si>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</si>
  <si>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</si>
  <si>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</si>
  <si>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</si>
  <si>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</si>
  <si>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</si>
  <si>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</si>
  <si>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</si>
  <si>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</si>
  <si>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</si>
  <si>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</si>
  <si>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</si>
  <si>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</si>
  <si>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</si>
  <si>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</si>
  <si>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</si>
  <si>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</si>
  <si>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</si>
  <si>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</si>
  <si>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</si>
  <si>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</si>
  <si>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</si>
  <si>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</si>
  <si>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</si>
  <si>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</si>
  <si>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</si>
  <si>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</si>
  <si>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</si>
  <si>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</si>
  <si>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</si>
  <si>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</si>
  <si>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</si>
  <si>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</si>
  <si>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</si>
  <si>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</si>
  <si>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</si>
  <si>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</si>
  <si>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</si>
  <si>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</si>
  <si>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</si>
  <si>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</si>
  <si>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</si>
  <si>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</si>
  <si>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</si>
  <si>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</si>
  <si>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</si>
  <si>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</si>
  <si>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</si>
  <si>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</si>
  <si>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</si>
  <si>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</si>
  <si>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</si>
  <si>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</si>
  <si>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</si>
  <si>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</si>
  <si>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</si>
  <si>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</si>
  <si>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</si>
  <si>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</si>
  <si>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</si>
  <si>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</si>
  <si>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</si>
  <si>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</si>
  <si>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</si>
  <si>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</si>
  <si>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</si>
  <si>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</si>
  <si>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</si>
  <si>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</si>
  <si>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</si>
  <si>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</si>
  <si>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</si>
  <si>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</si>
  <si>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</si>
  <si>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</si>
  <si>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</si>
  <si>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</si>
  <si>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</si>
  <si>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</si>
  <si>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</si>
  <si>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</si>
  <si>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</si>
  <si>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</si>
  <si>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</si>
  <si>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</si>
  <si>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</si>
  <si>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</si>
  <si>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</si>
  <si>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</si>
  <si>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</si>
  <si>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</si>
  <si>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</si>
  <si>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</si>
  <si>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</si>
  <si>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</si>
  <si>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</si>
  <si>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</si>
  <si>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</si>
  <si>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</si>
  <si>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</si>
  <si>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</si>
  <si>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</si>
  <si>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</si>
  <si>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</si>
  <si>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</si>
  <si>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</si>
  <si>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</si>
  <si>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</si>
  <si>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</si>
  <si>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</si>
  <si>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</si>
  <si>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</si>
  <si>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</si>
  <si>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</si>
  <si>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</si>
  <si>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</si>
  <si>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</si>
  <si>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</si>
  <si>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</si>
  <si>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</si>
  <si>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</si>
  <si>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</si>
  <si>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</si>
  <si>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</si>
  <si>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</si>
  <si>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</si>
  <si>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</si>
  <si>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</si>
  <si>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</si>
  <si>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</si>
  <si>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</si>
  <si>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</si>
  <si>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</si>
  <si>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</si>
  <si>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</si>
  <si>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</si>
  <si>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</si>
  <si>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</si>
  <si>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</si>
  <si>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</si>
  <si>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</si>
  <si>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</si>
  <si>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</si>
  <si>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</si>
  <si>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</si>
  <si>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</si>
  <si>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</si>
  <si>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</si>
  <si>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</si>
  <si>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</si>
  <si>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</si>
  <si>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</si>
  <si>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</si>
  <si>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</si>
  <si>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</si>
  <si>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</si>
  <si>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</si>
  <si>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</si>
  <si>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</si>
  <si>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</si>
  <si>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</si>
  <si>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</si>
  <si>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</si>
  <si>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</si>
  <si>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</si>
  <si>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</si>
  <si>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</si>
  <si>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</si>
  <si>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</si>
  <si>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</si>
  <si>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</si>
  <si>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</si>
  <si>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</si>
  <si>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</si>
  <si>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</si>
  <si>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</si>
  <si>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</si>
  <si>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</si>
  <si>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</si>
  <si>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</si>
  <si>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</si>
  <si>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</si>
  <si>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</si>
  <si>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</si>
  <si>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</si>
  <si>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</si>
  <si>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</si>
  <si>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</si>
  <si>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</si>
  <si>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</si>
  <si>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</si>
  <si>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</si>
  <si>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</si>
  <si>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</si>
  <si>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</si>
  <si>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</si>
  <si>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</si>
  <si>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</si>
  <si>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</si>
  <si>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</si>
  <si>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</si>
  <si>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</si>
  <si>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</si>
  <si>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</si>
  <si>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</si>
  <si>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</si>
  <si>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</si>
  <si>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</si>
  <si>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</si>
  <si>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</si>
  <si>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</si>
  <si>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</si>
  <si>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</si>
  <si>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</si>
  <si>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</si>
  <si>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</si>
  <si>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</si>
  <si>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</si>
  <si>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</si>
  <si>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</si>
  <si>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</si>
  <si>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</si>
  <si>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</si>
  <si>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</si>
  <si>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</si>
  <si>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</si>
  <si>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</si>
  <si>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</si>
  <si>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</si>
  <si>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</si>
  <si>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</si>
  <si>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</si>
  <si>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</si>
  <si>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</si>
  <si>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</si>
  <si>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</si>
  <si>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</si>
  <si>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</si>
  <si>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</si>
  <si>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</si>
  <si>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</si>
  <si>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</si>
  <si>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</si>
  <si>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</si>
  <si>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</si>
  <si>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</si>
  <si>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</si>
  <si>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</si>
  <si>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</si>
  <si>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</si>
  <si>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</si>
  <si>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</si>
  <si>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</si>
  <si>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</si>
  <si>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</si>
  <si>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</si>
  <si>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</si>
  <si>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</si>
  <si>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</si>
  <si>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</si>
  <si>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</si>
  <si>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</si>
  <si>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</si>
  <si>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</si>
  <si>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</si>
  <si>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</si>
  <si>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</si>
  <si>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</si>
  <si>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</si>
  <si>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</si>
  <si>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</si>
  <si>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</si>
  <si>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</si>
  <si>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</si>
  <si>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</si>
  <si>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</si>
  <si>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</si>
  <si>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</si>
  <si>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</si>
  <si>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</si>
  <si>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</si>
  <si>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</si>
  <si>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</si>
  <si>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</si>
  <si>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</si>
  <si>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</si>
  <si>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</si>
  <si>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</si>
  <si>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</si>
  <si>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</si>
  <si>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</si>
  <si>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</si>
  <si>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</si>
  <si>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</si>
  <si>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</si>
  <si>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</si>
  <si>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</si>
  <si>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</si>
  <si>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</si>
  <si>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</si>
  <si>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</si>
  <si>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</si>
  <si>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</si>
  <si>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</si>
  <si>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</si>
  <si>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</si>
  <si>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</si>
  <si>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</si>
  <si>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</si>
  <si>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</si>
  <si>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</si>
  <si>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</si>
  <si>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</si>
  <si>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</si>
  <si>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</si>
  <si>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</si>
  <si>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</si>
  <si>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</si>
  <si>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</si>
  <si>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</si>
  <si>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</si>
  <si>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</si>
  <si>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</si>
  <si>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</si>
  <si>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</si>
  <si>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</si>
  <si>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</si>
  <si>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</si>
  <si>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</si>
  <si>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</si>
  <si>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</si>
  <si>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</si>
  <si>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</si>
  <si>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</si>
  <si>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</si>
  <si>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</si>
  <si>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</si>
  <si>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</si>
  <si>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</si>
  <si>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</si>
  <si>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</si>
  <si>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</si>
  <si>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</si>
  <si>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</si>
  <si>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</si>
  <si>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</si>
  <si>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</si>
  <si>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</si>
  <si>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</si>
  <si>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</si>
  <si>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</si>
  <si>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</si>
  <si>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</si>
  <si>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</si>
  <si>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</si>
  <si>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</si>
  <si>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</si>
  <si>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</si>
  <si>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</si>
  <si>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</si>
  <si>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</si>
  <si>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</si>
  <si>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</si>
  <si>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</si>
  <si>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</si>
  <si>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</si>
  <si>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</si>
  <si>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</si>
  <si>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</si>
  <si>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</si>
  <si>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</si>
  <si>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</si>
  <si>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</si>
  <si>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</si>
  <si>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</si>
  <si>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</si>
  <si>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</si>
  <si>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</si>
  <si>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</si>
  <si>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</si>
  <si>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</si>
  <si>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</si>
  <si>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</si>
  <si>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</si>
  <si>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</si>
  <si>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</si>
  <si>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</si>
  <si>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</si>
  <si>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</si>
  <si>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</si>
  <si>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</si>
  <si>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</si>
  <si>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</si>
  <si>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</si>
  <si>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</si>
  <si>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</si>
  <si>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</si>
  <si>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</si>
  <si>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</si>
  <si>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</si>
  <si>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</si>
  <si>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</si>
  <si>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</si>
  <si>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</si>
  <si>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</si>
  <si>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</si>
  <si>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</si>
  <si>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</si>
  <si>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</si>
  <si>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</si>
  <si>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</si>
  <si>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</si>
  <si>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</si>
  <si>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</si>
  <si>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</si>
  <si>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</si>
  <si>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</si>
  <si>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</si>
  <si>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</si>
  <si>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</si>
  <si>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</si>
  <si>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</si>
  <si>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</si>
  <si>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</si>
  <si>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</si>
  <si>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</si>
  <si>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</si>
  <si>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</si>
  <si>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</si>
  <si>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</si>
  <si>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</si>
  <si>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</si>
  <si>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</si>
  <si>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</si>
  <si>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</si>
  <si>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</si>
  <si>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</si>
  <si>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</si>
  <si>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</si>
  <si>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</si>
  <si>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</si>
  <si>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</si>
  <si>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</si>
  <si>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</si>
  <si>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</si>
  <si>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</si>
  <si>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</si>
  <si>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</si>
  <si>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</si>
  <si>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</si>
  <si>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</si>
  <si>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</si>
  <si>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</si>
  <si>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</si>
  <si>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</si>
  <si>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</si>
  <si>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</si>
  <si>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</si>
  <si>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</si>
  <si>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</si>
  <si>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</si>
  <si>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</si>
  <si>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</si>
  <si>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</si>
  <si>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</si>
  <si>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</si>
  <si>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</si>
  <si>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</si>
  <si>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</si>
  <si>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</si>
  <si>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</si>
  <si>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</si>
  <si>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</si>
  <si>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</si>
  <si>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</si>
  <si>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</si>
  <si>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</si>
  <si>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</si>
  <si>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</si>
  <si>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</si>
  <si>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</si>
  <si>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</si>
  <si>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</si>
  <si>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</si>
  <si>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</si>
  <si>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</si>
  <si>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</si>
  <si>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</si>
  <si>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</si>
  <si>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</si>
  <si>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</si>
  <si>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</si>
  <si>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</si>
  <si>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</si>
  <si>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</si>
  <si>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</si>
  <si>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</si>
  <si>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</si>
  <si>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</si>
  <si>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</si>
  <si>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</si>
  <si>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</si>
  <si>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</si>
  <si>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</si>
  <si>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</si>
  <si>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</si>
  <si>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</si>
  <si>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</si>
  <si>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</si>
  <si>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</si>
  <si>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</si>
  <si>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</si>
  <si>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</si>
  <si>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</si>
  <si>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</si>
  <si>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</si>
  <si>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</si>
  <si>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</si>
  <si>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</si>
  <si>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</si>
  <si>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</si>
  <si>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</si>
  <si>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</si>
  <si>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</si>
  <si>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</si>
  <si>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</si>
  <si>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</si>
  <si>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</si>
  <si>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</si>
  <si>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</si>
  <si>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</si>
  <si>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</si>
  <si>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</si>
  <si>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</si>
  <si>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</si>
  <si>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</si>
  <si>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</si>
  <si>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</si>
  <si>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</si>
  <si>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</si>
  <si>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</si>
  <si>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</si>
  <si>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</si>
  <si>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</si>
  <si>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</si>
  <si>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</si>
  <si>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</si>
  <si>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</si>
  <si>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</si>
  <si>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</si>
  <si>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</si>
  <si>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</si>
  <si>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</si>
  <si>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</si>
  <si>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</si>
  <si>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</si>
  <si>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</si>
  <si>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</si>
  <si>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</si>
  <si>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</si>
  <si>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</si>
  <si>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</si>
  <si>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</si>
  <si>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</si>
  <si>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</si>
  <si>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</si>
  <si>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</si>
  <si>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</si>
  <si>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</si>
  <si>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</si>
  <si>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</si>
  <si>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</si>
  <si>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</si>
  <si>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</si>
  <si>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</si>
  <si>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</si>
  <si>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</si>
  <si>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</si>
  <si>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</si>
  <si>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</si>
  <si>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</si>
  <si>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</si>
  <si>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</si>
  <si>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</si>
  <si>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</si>
  <si>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</si>
  <si>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</si>
  <si>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</si>
  <si>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</si>
  <si>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</si>
  <si>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</si>
  <si>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</si>
  <si>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</si>
  <si>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</si>
  <si>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</si>
  <si>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</si>
  <si>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</si>
  <si>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</si>
  <si>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</si>
  <si>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</si>
  <si>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</si>
  <si>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</si>
  <si>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</si>
  <si>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</si>
  <si>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</si>
  <si>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</si>
  <si>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</si>
  <si>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</si>
  <si>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</si>
  <si>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</si>
  <si>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</si>
  <si>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</si>
  <si>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</si>
  <si>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</si>
  <si>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</si>
  <si>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</si>
  <si>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</si>
  <si>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</si>
  <si>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</si>
  <si>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</si>
  <si>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</si>
  <si>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</si>
  <si>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</si>
  <si>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</si>
  <si>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</si>
  <si>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</si>
  <si>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</si>
  <si>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</si>
  <si>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</si>
  <si>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</si>
  <si>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</si>
  <si>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</si>
  <si>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</si>
  <si>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</si>
  <si>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</si>
  <si>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</si>
  <si>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</si>
  <si>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</si>
  <si>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</si>
  <si>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</si>
  <si>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</si>
  <si>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</si>
  <si>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</si>
  <si>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</si>
  <si>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</si>
  <si>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</si>
  <si>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</si>
  <si>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</si>
  <si>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</si>
  <si>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</si>
  <si>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</si>
  <si>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</si>
  <si>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</si>
  <si>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</si>
  <si>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</si>
  <si>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</si>
  <si>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</si>
  <si>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</si>
  <si>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</si>
  <si>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</si>
  <si>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</si>
  <si>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</si>
  <si>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</si>
  <si>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</si>
  <si>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</si>
  <si>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</si>
  <si>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</si>
  <si>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</si>
  <si>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</si>
  <si>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</si>
  <si>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</si>
  <si>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</si>
  <si>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</si>
  <si>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</si>
  <si>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</si>
  <si>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</si>
  <si>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</si>
  <si>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</si>
  <si>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</si>
  <si>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</si>
  <si>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</si>
  <si>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</si>
  <si>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</si>
  <si>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</si>
  <si>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</si>
  <si>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</si>
  <si>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</si>
  <si>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</si>
  <si>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</si>
  <si>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</si>
  <si>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</si>
  <si>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</si>
  <si>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</si>
  <si>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</si>
  <si>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</si>
  <si>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</si>
  <si>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</si>
  <si>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</si>
  <si>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</si>
  <si>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</si>
  <si>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</si>
  <si>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</si>
  <si>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</si>
  <si>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</si>
  <si>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</si>
  <si>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</si>
  <si>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</si>
  <si>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</si>
  <si>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</si>
  <si>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</si>
  <si>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</si>
  <si>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</si>
  <si>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</si>
  <si>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</si>
  <si>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</si>
  <si>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</si>
  <si>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</si>
  <si>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</si>
  <si>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</si>
  <si>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</si>
  <si>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</si>
  <si>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</si>
  <si>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</si>
  <si>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</si>
  <si>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</si>
  <si>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</si>
  <si>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</si>
  <si>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</si>
  <si>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</si>
  <si>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</si>
  <si>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</si>
  <si>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</si>
  <si>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</si>
  <si>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</si>
  <si>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</si>
  <si>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</si>
  <si>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</si>
  <si>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</si>
  <si>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</si>
  <si>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</si>
  <si>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</si>
  <si>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</si>
  <si>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</si>
  <si>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</si>
  <si>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</si>
  <si>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</si>
  <si>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</si>
  <si>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</si>
  <si>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</si>
  <si>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</si>
  <si>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</si>
  <si>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</si>
  <si>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</si>
  <si>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</si>
  <si>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</si>
  <si>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</si>
  <si>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</si>
  <si>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</si>
  <si>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</si>
  <si>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</si>
  <si>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</si>
  <si>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</si>
  <si>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</si>
  <si>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</si>
  <si>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</si>
  <si>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</si>
  <si>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</si>
  <si>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</si>
  <si>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</si>
  <si>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</si>
  <si>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</si>
  <si>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</si>
  <si>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</si>
  <si>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</si>
  <si>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</si>
  <si>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</si>
  <si>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</si>
  <si>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</si>
  <si>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</si>
  <si>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</si>
  <si>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</si>
  <si>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</si>
  <si>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</si>
  <si>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</si>
  <si>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</si>
  <si>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</si>
  <si>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</si>
  <si>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</si>
  <si>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</si>
  <si>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</si>
  <si>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</si>
  <si>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</si>
  <si>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</si>
  <si>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</si>
  <si>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</si>
  <si>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</si>
  <si>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</si>
  <si>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</si>
  <si>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</si>
  <si>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</si>
  <si>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</si>
  <si>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</si>
  <si>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</si>
  <si>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</si>
  <si>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</si>
  <si>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</si>
  <si>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</si>
  <si>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</si>
  <si>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</si>
  <si>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</si>
  <si>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</si>
  <si>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</si>
  <si>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</si>
  <si>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</si>
  <si>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</si>
  <si>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</si>
  <si>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</si>
  <si>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</si>
  <si>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</si>
  <si>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</si>
  <si>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</si>
  <si>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</si>
  <si>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</si>
  <si>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</si>
  <si>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</si>
  <si>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</si>
  <si>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</si>
  <si>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</si>
  <si>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</si>
  <si>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</si>
  <si>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</si>
  <si>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</si>
  <si>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</si>
  <si>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</si>
  <si>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</si>
  <si>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</si>
  <si>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</si>
  <si>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</si>
  <si>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</si>
  <si>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</si>
  <si>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</si>
  <si>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</si>
  <si>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</si>
  <si>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</si>
  <si>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</si>
  <si>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</si>
  <si>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</si>
  <si>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</si>
  <si>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</si>
  <si>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</si>
  <si>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</si>
  <si>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</si>
  <si>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</si>
  <si>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</si>
  <si>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</si>
  <si>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</si>
  <si>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</si>
  <si>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</si>
  <si>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</si>
  <si>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</si>
  <si>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</si>
  <si>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</si>
  <si>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</si>
  <si>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</si>
  <si>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</si>
  <si>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</si>
  <si>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</si>
  <si>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</si>
  <si>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</si>
  <si>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</si>
  <si>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</si>
  <si>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</si>
  <si>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</si>
  <si>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</si>
  <si>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</si>
  <si>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</si>
  <si>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</si>
  <si>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</si>
  <si>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</si>
  <si>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</si>
  <si>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</si>
  <si>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</si>
  <si>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</si>
  <si>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</si>
  <si>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</si>
  <si>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</si>
  <si>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</si>
  <si>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</si>
  <si>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</si>
  <si>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</si>
  <si>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</si>
  <si>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</si>
  <si>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</si>
  <si>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</si>
  <si>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</si>
  <si>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</si>
  <si>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</si>
  <si>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</si>
  <si>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</si>
  <si>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</si>
  <si>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</si>
  <si>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</si>
  <si>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</si>
  <si>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</si>
  <si>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</si>
  <si>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</si>
  <si>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</si>
  <si>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</si>
  <si>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</si>
  <si>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</si>
  <si>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</si>
  <si>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</si>
  <si>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</si>
  <si>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</si>
  <si>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</si>
  <si>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</si>
  <si>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</si>
  <si>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</si>
  <si>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</si>
  <si>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</si>
  <si>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</si>
  <si>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</si>
  <si>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</si>
  <si>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</si>
  <si>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</si>
  <si>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</si>
  <si>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</si>
  <si>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</si>
  <si>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</si>
  <si>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</si>
  <si>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</si>
  <si>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</si>
  <si>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</si>
  <si>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</si>
  <si>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</si>
  <si>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</si>
  <si>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</si>
  <si>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</si>
  <si>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</si>
  <si>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</si>
  <si>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</si>
  <si>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</si>
  <si>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</si>
  <si>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</si>
  <si>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</si>
  <si>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</si>
  <si>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</si>
  <si>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</si>
  <si>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</si>
  <si>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</si>
  <si>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</si>
  <si>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</si>
  <si>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</si>
  <si>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</si>
  <si>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</si>
  <si>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</si>
  <si>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</si>
  <si>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</si>
  <si>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</si>
  <si>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</si>
  <si>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</si>
  <si>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</si>
  <si>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</si>
  <si>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</si>
  <si>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</si>
  <si>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</si>
  <si>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</si>
  <si>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</si>
  <si>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</si>
  <si>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</si>
  <si>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</si>
  <si>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</si>
  <si>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</si>
  <si>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</si>
  <si>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</si>
  <si>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</si>
  <si>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</si>
  <si>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</si>
  <si>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</si>
  <si>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</si>
  <si>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</si>
  <si>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</si>
  <si>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</si>
  <si>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</si>
  <si>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</si>
  <si>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</si>
  <si>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</si>
  <si>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</si>
  <si>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</si>
  <si>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</si>
  <si>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</si>
  <si>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</si>
  <si>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</si>
  <si>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</si>
  <si>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</si>
  <si>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</si>
  <si>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</si>
  <si>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</si>
  <si>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</si>
  <si>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</si>
  <si>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</si>
  <si>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</si>
  <si>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</si>
  <si>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</si>
  <si>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</si>
  <si>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</si>
  <si>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</si>
  <si>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</si>
  <si>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</si>
  <si>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</si>
  <si>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</si>
  <si>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</si>
  <si>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</si>
  <si>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</si>
  <si>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</si>
  <si>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</si>
  <si>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</si>
  <si>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</si>
  <si>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</si>
  <si>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</si>
  <si>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</si>
  <si>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</si>
  <si>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</si>
  <si>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</si>
  <si>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</si>
  <si>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</si>
  <si>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</si>
  <si>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</si>
  <si>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</si>
  <si>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</si>
  <si>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</si>
  <si>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</si>
  <si>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</si>
  <si>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</si>
  <si>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</si>
  <si>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</si>
  <si>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</si>
  <si>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</si>
  <si>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</si>
  <si>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</si>
  <si>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</si>
  <si>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</si>
  <si>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</si>
  <si>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</si>
  <si>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</si>
  <si>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</si>
  <si>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</si>
  <si>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</si>
  <si>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</si>
  <si>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</si>
  <si>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</si>
  <si>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</si>
  <si>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</si>
  <si>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</si>
  <si>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</si>
  <si>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</si>
  <si>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</si>
  <si>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</si>
  <si>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</si>
  <si>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</si>
  <si>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</si>
  <si>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</si>
  <si>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</si>
  <si>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</si>
  <si>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</si>
  <si>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</si>
  <si>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</si>
  <si>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</si>
  <si>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</si>
  <si>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</si>
  <si>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</si>
  <si>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</si>
  <si>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</si>
  <si>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</si>
  <si>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</si>
  <si>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</si>
  <si>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</si>
  <si>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</si>
  <si>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</si>
  <si>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</si>
  <si>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</si>
  <si>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</si>
  <si>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</si>
  <si>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</si>
  <si>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</si>
  <si>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</si>
  <si>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</si>
  <si>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</si>
  <si>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</si>
  <si>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</si>
  <si>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</si>
  <si>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</si>
  <si>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</si>
  <si>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</si>
  <si>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</si>
  <si>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</si>
  <si>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</si>
  <si>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</si>
  <si>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</si>
  <si>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</si>
  <si>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</si>
  <si>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</si>
  <si>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</si>
  <si>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</si>
  <si>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</si>
  <si>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</si>
  <si>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</si>
  <si>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</si>
  <si>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</si>
  <si>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</si>
  <si>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</si>
  <si>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</si>
  <si>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</si>
  <si>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</si>
  <si>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</si>
  <si>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</si>
  <si>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</si>
  <si>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</si>
  <si>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</si>
  <si>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</si>
  <si>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</si>
  <si>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</si>
  <si>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</si>
  <si>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</si>
  <si>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</si>
  <si>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</si>
  <si>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</si>
  <si>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</si>
  <si>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</si>
  <si>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</si>
  <si>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</si>
  <si>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</si>
  <si>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</si>
  <si>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</si>
  <si>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</si>
  <si>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</si>
  <si>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</si>
  <si>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</si>
  <si>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</si>
  <si>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</si>
  <si>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</si>
  <si>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</si>
  <si>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</si>
  <si>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</si>
  <si>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</si>
  <si>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</si>
  <si>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</si>
  <si>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</si>
  <si>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</si>
  <si>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</si>
  <si>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</si>
  <si>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</si>
  <si>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</si>
  <si>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</si>
  <si>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</si>
  <si>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</si>
  <si>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</si>
  <si>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</si>
  <si>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</si>
  <si>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</si>
  <si>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</si>
  <si>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</si>
  <si>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</si>
  <si>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</si>
  <si>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</si>
  <si>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</si>
  <si>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</si>
  <si>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</si>
  <si>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</si>
  <si>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</si>
  <si>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</si>
  <si>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</si>
  <si>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</si>
  <si>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</si>
  <si>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</si>
  <si>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</si>
  <si>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</si>
  <si>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</si>
  <si>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</si>
  <si>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</si>
  <si>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</si>
  <si>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</si>
  <si>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</si>
  <si>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</si>
  <si>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</si>
  <si>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</si>
  <si>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</si>
  <si>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</si>
  <si>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</si>
  <si>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</si>
  <si>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</si>
  <si>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</si>
  <si>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</si>
  <si>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</si>
  <si>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</si>
  <si>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</si>
  <si>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</si>
  <si>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</si>
  <si>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</si>
  <si>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</si>
  <si>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</si>
  <si>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</si>
  <si>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</si>
  <si>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</si>
  <si>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</si>
  <si>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</si>
  <si>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</si>
  <si>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</si>
  <si>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</si>
  <si>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</si>
  <si>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</si>
  <si>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</si>
  <si>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</si>
  <si>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</si>
  <si>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</si>
  <si>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</si>
  <si>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</si>
  <si>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</si>
  <si>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</si>
  <si>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</si>
  <si>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</si>
  <si>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</si>
  <si>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</si>
  <si>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</si>
  <si>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</si>
  <si>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</si>
  <si>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</si>
  <si>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</si>
  <si>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</si>
  <si>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</si>
  <si>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</si>
  <si>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</si>
  <si>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</si>
  <si>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</si>
  <si>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</si>
  <si>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</si>
  <si>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</si>
  <si>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</si>
  <si>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</si>
  <si>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</si>
  <si>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</si>
  <si>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</si>
  <si>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</si>
  <si>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</si>
  <si>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</si>
  <si>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</si>
  <si>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</si>
  <si>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</si>
  <si>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</si>
  <si>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</si>
  <si>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</si>
  <si>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</si>
  <si>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</si>
  <si>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</si>
  <si>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</si>
  <si>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</si>
  <si>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</si>
  <si>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</si>
  <si>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</si>
  <si>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</si>
  <si>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</si>
  <si>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</si>
  <si>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</si>
  <si>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</si>
  <si>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</si>
  <si>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</si>
  <si>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</si>
  <si>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</si>
  <si>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</si>
  <si>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</si>
  <si>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</si>
  <si>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</si>
  <si>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</si>
  <si>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</si>
  <si>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</si>
  <si>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</si>
  <si>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</si>
  <si>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</si>
  <si>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</si>
  <si>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</si>
  <si>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</si>
  <si>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</si>
  <si>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</si>
  <si>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</si>
  <si>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</si>
  <si>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</si>
  <si>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</si>
  <si>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</si>
  <si>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</si>
  <si>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</si>
  <si>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</si>
  <si>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</si>
  <si>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</si>
  <si>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</si>
  <si>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</si>
  <si>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</si>
  <si>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</si>
  <si>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</si>
  <si>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</si>
  <si>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</si>
  <si>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</si>
  <si>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</si>
  <si>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</si>
  <si>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</si>
  <si>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</si>
  <si>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</si>
  <si>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</si>
  <si>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</si>
  <si>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</si>
  <si>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</si>
  <si>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</si>
  <si>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</si>
  <si>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</si>
  <si>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</si>
  <si>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</si>
  <si>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</si>
  <si>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</si>
  <si>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</si>
  <si>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</si>
  <si>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</si>
  <si>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</si>
  <si>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</si>
  <si>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</si>
  <si>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</si>
  <si>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</si>
  <si>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</si>
  <si>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</si>
  <si>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</si>
  <si>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</si>
  <si>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</si>
  <si>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</si>
  <si>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</si>
  <si>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</si>
  <si>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</si>
  <si>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</si>
  <si>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</si>
  <si>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</si>
  <si>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</si>
  <si>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</si>
  <si>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</si>
  <si>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</si>
  <si>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</si>
  <si>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</si>
  <si>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</si>
  <si>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</si>
  <si>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</si>
  <si>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</si>
  <si>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</si>
  <si>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</si>
  <si>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</si>
  <si>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</si>
  <si>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</si>
  <si>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</si>
  <si>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</si>
  <si>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</si>
  <si>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</si>
  <si>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</si>
  <si>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</si>
  <si>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</si>
  <si>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</si>
  <si>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</si>
  <si>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</si>
  <si>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</si>
  <si>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</si>
  <si>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</si>
  <si>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</si>
  <si>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</si>
  <si>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</si>
  <si>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</si>
  <si>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</si>
  <si>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</si>
  <si>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</si>
  <si>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</si>
  <si>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</si>
  <si>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</si>
  <si>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</si>
  <si>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</si>
  <si>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</si>
  <si>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</si>
  <si>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</si>
  <si>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</si>
  <si>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</si>
  <si>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</si>
  <si>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</si>
  <si>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</si>
  <si>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</si>
  <si>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</si>
  <si>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</si>
  <si>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</si>
  <si>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</si>
  <si>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</si>
  <si>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</si>
  <si>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</si>
  <si>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</si>
  <si>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</si>
  <si>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</si>
  <si>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</si>
  <si>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</si>
  <si>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</si>
  <si>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</si>
  <si>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</si>
  <si>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</si>
  <si>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</si>
  <si>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</si>
  <si>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</si>
  <si>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</si>
  <si>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</si>
  <si>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</si>
  <si>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</si>
  <si>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</si>
  <si>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</si>
  <si>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</si>
  <si>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</si>
  <si>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</si>
  <si>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</si>
  <si>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</si>
  <si>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</si>
  <si>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</si>
  <si>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</si>
  <si>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</si>
  <si>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</si>
  <si>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</si>
  <si>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</si>
  <si>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</si>
  <si>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</si>
  <si>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</si>
  <si>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</si>
  <si>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</si>
  <si>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</si>
  <si>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</si>
  <si>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</si>
  <si>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</si>
  <si>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</si>
  <si>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</si>
  <si>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</si>
  <si>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</si>
  <si>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</si>
  <si>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</si>
  <si>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</si>
  <si>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</si>
  <si>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</si>
  <si>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</si>
  <si>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</si>
  <si>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</si>
  <si>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</si>
  <si>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</si>
  <si>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</si>
  <si>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</si>
  <si>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</si>
  <si>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</si>
  <si>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</si>
  <si>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</si>
  <si>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</si>
  <si>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</si>
  <si>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</si>
  <si>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</si>
  <si>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</si>
  <si>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</si>
  <si>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</si>
  <si>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</si>
  <si>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</si>
  <si>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</si>
  <si>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</si>
  <si>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</si>
  <si>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</si>
  <si>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</si>
  <si>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</si>
  <si>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</si>
  <si>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</si>
  <si>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</si>
  <si>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</si>
  <si>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</si>
  <si>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</si>
  <si>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</si>
  <si>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</si>
  <si>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</si>
  <si>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</si>
  <si>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</si>
  <si>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</si>
  <si>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</si>
  <si>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</si>
  <si>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</si>
  <si>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</si>
  <si>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</si>
  <si>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</si>
  <si>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</si>
  <si>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</si>
  <si>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</si>
  <si>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</si>
  <si>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</si>
  <si>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</si>
  <si>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</si>
  <si>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</si>
  <si>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</si>
  <si>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</si>
  <si>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</si>
  <si>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</si>
  <si>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</si>
  <si>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</si>
  <si>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</si>
  <si>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</si>
  <si>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</si>
  <si>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</si>
  <si>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</si>
  <si>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</si>
  <si>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</si>
  <si>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</si>
  <si>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</si>
  <si>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</si>
  <si>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</si>
  <si>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</si>
  <si>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</si>
  <si>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</si>
  <si>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</si>
  <si>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</si>
  <si>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</si>
  <si>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</si>
  <si>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</si>
  <si>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</si>
  <si>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</si>
  <si>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</si>
  <si>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</si>
  <si>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</si>
  <si>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</si>
  <si>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</si>
  <si>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</si>
  <si>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</si>
  <si>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</si>
  <si>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</si>
  <si>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</si>
  <si>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</si>
  <si>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</si>
  <si>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</si>
  <si>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</si>
  <si>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</si>
  <si>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</si>
  <si>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</si>
  <si>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</si>
  <si>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</si>
  <si>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</si>
  <si>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</si>
  <si>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</si>
  <si>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</si>
  <si>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</si>
  <si>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</si>
  <si>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</si>
  <si>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</si>
  <si>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</si>
  <si>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</si>
  <si>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</si>
  <si>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</si>
  <si>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</si>
  <si>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</si>
  <si>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</si>
  <si>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</si>
  <si>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</si>
  <si>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</si>
  <si>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</si>
  <si>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</si>
  <si>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</si>
  <si>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</si>
  <si>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</si>
  <si>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</si>
  <si>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</si>
  <si>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</si>
  <si>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</si>
  <si>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</si>
  <si>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</si>
  <si>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</si>
  <si>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</si>
  <si>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</si>
  <si>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</si>
  <si>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</si>
  <si>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</si>
  <si>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</si>
  <si>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</si>
  <si>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</si>
  <si>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</si>
  <si>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</si>
  <si>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</si>
  <si>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</si>
  <si>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</si>
  <si>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</si>
  <si>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</si>
  <si>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</si>
  <si>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</si>
  <si>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</si>
  <si>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</si>
  <si>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</si>
  <si>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</si>
  <si>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</si>
  <si>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</si>
  <si>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</si>
  <si>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</si>
  <si>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</si>
  <si>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</si>
  <si>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</si>
  <si>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</si>
  <si>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</si>
  <si>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</si>
  <si>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</si>
  <si>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</si>
  <si>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</si>
  <si>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</si>
  <si>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</si>
  <si>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</si>
  <si>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</si>
  <si>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</si>
  <si>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</si>
  <si>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</si>
  <si>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</si>
  <si>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</si>
  <si>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</si>
  <si>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</si>
  <si>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</si>
  <si>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</si>
  <si>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</si>
  <si>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</si>
  <si>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</si>
  <si>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</si>
  <si>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</si>
  <si>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</si>
  <si>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</si>
  <si>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</si>
  <si>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</si>
  <si>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</si>
  <si>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</si>
  <si>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</si>
  <si>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</si>
  <si>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</si>
  <si>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</si>
  <si>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</si>
  <si>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</si>
  <si>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</si>
  <si>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</si>
  <si>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</si>
  <si>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</si>
  <si>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</si>
  <si>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</si>
  <si>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</si>
  <si>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</si>
  <si>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</si>
  <si>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</si>
  <si>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</si>
  <si>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</si>
  <si>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</si>
  <si>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</si>
  <si>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</si>
  <si>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</si>
  <si>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</si>
  <si>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</si>
  <si>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</si>
  <si>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</si>
  <si>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</si>
  <si>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</si>
  <si>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</si>
  <si>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</si>
  <si>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</si>
  <si>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</si>
  <si>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</si>
  <si>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</si>
  <si>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</si>
  <si>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</si>
  <si>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</si>
  <si>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</si>
  <si>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</si>
  <si>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</si>
  <si>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</si>
  <si>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</si>
  <si>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</si>
  <si>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</si>
  <si>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</si>
  <si>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</si>
  <si>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</si>
  <si>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</si>
  <si>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</si>
  <si>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</si>
  <si>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</si>
  <si>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</si>
  <si>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</si>
  <si>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</si>
  <si>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</si>
  <si>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</si>
  <si>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</si>
  <si>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</si>
  <si>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</si>
  <si>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</si>
  <si>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</si>
  <si>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</si>
  <si>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</si>
  <si>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</si>
  <si>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</si>
  <si>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</si>
  <si>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</si>
  <si>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</si>
  <si>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</si>
  <si>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</si>
  <si>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</si>
  <si>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</si>
  <si>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</si>
  <si>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</si>
  <si>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</si>
  <si>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</si>
  <si>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</si>
  <si>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</si>
  <si>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</si>
  <si>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</si>
  <si>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</si>
  <si>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</si>
  <si>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</si>
  <si>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</si>
  <si>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</si>
  <si>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</si>
  <si>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</si>
  <si>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</si>
  <si>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</si>
  <si>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</si>
  <si>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</si>
  <si>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</si>
  <si>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</si>
  <si>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</si>
  <si>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</si>
  <si>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</si>
  <si>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</si>
  <si>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</si>
  <si>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</si>
  <si>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</si>
  <si>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</si>
  <si>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</si>
  <si>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</si>
  <si>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</si>
  <si>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</si>
  <si>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</si>
  <si>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</si>
  <si>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</si>
  <si>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</si>
  <si>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</si>
  <si>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</si>
  <si>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</si>
  <si>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</si>
  <si>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</si>
  <si>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</si>
  <si>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</si>
  <si>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</si>
  <si>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</si>
  <si>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</si>
  <si>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</si>
  <si>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</si>
  <si>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</si>
  <si>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</si>
  <si>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</si>
  <si>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</si>
  <si>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</si>
  <si>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</si>
  <si>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</si>
  <si>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</si>
  <si>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</si>
  <si>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</si>
  <si>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</si>
  <si>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</si>
  <si>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</si>
  <si>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</si>
  <si>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</si>
  <si>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</si>
  <si>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</si>
  <si>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</si>
  <si>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</si>
  <si>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</si>
  <si>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</si>
  <si>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</si>
  <si>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</si>
  <si>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</si>
  <si>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</si>
  <si>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</si>
  <si>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</si>
  <si>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</si>
  <si>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</si>
  <si>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</si>
  <si>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</si>
  <si>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</si>
  <si>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</si>
  <si>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</si>
  <si>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</si>
  <si>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</si>
  <si>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</si>
  <si>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</si>
  <si>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</si>
  <si>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</si>
  <si>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</si>
  <si>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</si>
  <si>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</si>
  <si>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</si>
  <si>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</si>
  <si>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</si>
  <si>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</si>
  <si>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</si>
  <si>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</si>
  <si>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</si>
  <si>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</si>
  <si>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</si>
  <si>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</si>
  <si>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</si>
  <si>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</si>
  <si>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</si>
  <si>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</si>
  <si>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</si>
  <si>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</si>
  <si>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</si>
  <si>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</si>
  <si>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</si>
  <si>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</si>
  <si>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</si>
  <si>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</si>
  <si>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</si>
  <si>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</si>
  <si>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</si>
  <si>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</si>
  <si>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</si>
  <si>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</si>
  <si>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</si>
  <si>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</si>
  <si>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</si>
  <si>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</si>
  <si>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</si>
  <si>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</si>
  <si>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</si>
  <si>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</si>
  <si>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</si>
  <si>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</si>
  <si>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</si>
  <si>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</si>
  <si>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</si>
  <si>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</si>
  <si>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</si>
  <si>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</si>
  <si>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</si>
  <si>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</si>
  <si>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</si>
  <si>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</si>
  <si>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</si>
  <si>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</si>
  <si>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</si>
  <si>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</si>
  <si>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</si>
  <si>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</si>
  <si>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</si>
  <si>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</si>
  <si>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</si>
  <si>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</si>
  <si>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</si>
  <si>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</si>
  <si>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</si>
  <si>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</si>
  <si>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</si>
  <si>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</si>
  <si>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</si>
  <si>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</si>
  <si>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</si>
  <si>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</si>
  <si>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</si>
  <si>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</si>
  <si>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</si>
  <si>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</si>
  <si>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</si>
  <si>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</si>
  <si>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</si>
  <si>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</si>
  <si>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</si>
  <si>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</si>
  <si>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</si>
  <si>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</si>
  <si>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</si>
  <si>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</si>
  <si>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</si>
  <si>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</si>
  <si>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</si>
  <si>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</si>
  <si>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</si>
  <si>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</si>
  <si>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</si>
  <si>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</si>
  <si>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</si>
  <si>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</si>
  <si>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</si>
  <si>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</si>
  <si>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</si>
  <si>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</si>
  <si>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</si>
  <si>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</si>
  <si>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</si>
  <si>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</si>
  <si>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</si>
  <si>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</si>
  <si>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</si>
  <si>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</si>
  <si>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</si>
  <si>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</si>
  <si>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</si>
  <si>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</si>
  <si>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</si>
  <si>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</si>
  <si>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</si>
  <si>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</si>
  <si>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</si>
  <si>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</si>
  <si>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</si>
  <si>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</si>
  <si>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</si>
  <si>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</si>
  <si>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</si>
  <si>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</si>
  <si>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</si>
  <si>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</si>
  <si>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</si>
  <si>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</si>
  <si>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</si>
  <si>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</si>
  <si>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</si>
  <si>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</si>
  <si>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</si>
  <si>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</si>
  <si>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</si>
  <si>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</si>
  <si>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</si>
  <si>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</si>
  <si>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</si>
  <si>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</si>
  <si>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</si>
  <si>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</si>
  <si>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</si>
  <si>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</si>
  <si>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</si>
  <si>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</si>
  <si>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</si>
  <si>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</si>
  <si>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</si>
  <si>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</si>
  <si>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</si>
  <si>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</si>
  <si>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</si>
  <si>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</si>
  <si>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</si>
  <si>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</si>
  <si>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</si>
  <si>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</si>
  <si>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</si>
  <si>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</si>
  <si>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</si>
  <si>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</si>
  <si>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</si>
  <si>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</si>
  <si>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</si>
  <si>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</si>
  <si>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</si>
  <si>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</si>
  <si>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</si>
  <si>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</si>
  <si>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</si>
  <si>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</si>
  <si>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</si>
  <si>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</si>
  <si>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</si>
  <si>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</si>
  <si>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</si>
  <si>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</si>
  <si>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</si>
  <si>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</si>
  <si>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</si>
  <si>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</si>
  <si>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</si>
  <si>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</si>
  <si>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</si>
  <si>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</si>
  <si>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</si>
  <si>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</si>
  <si>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</si>
  <si>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</si>
  <si>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</si>
  <si>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</si>
  <si>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</si>
  <si>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</si>
  <si>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</si>
  <si>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</si>
  <si>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</si>
  <si>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</si>
  <si>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</si>
  <si>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</si>
  <si>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</si>
  <si>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</si>
  <si>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</si>
  <si>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</si>
  <si>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</si>
  <si>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</si>
  <si>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</si>
  <si>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</si>
  <si>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</si>
  <si>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</si>
  <si>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</si>
  <si>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</si>
  <si>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</si>
  <si>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</si>
  <si>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</si>
  <si>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</si>
  <si>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</si>
  <si>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</si>
  <si>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</si>
  <si>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</si>
  <si>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</si>
  <si>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</si>
  <si>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</si>
  <si>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</si>
  <si>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</si>
  <si>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</si>
  <si>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</si>
  <si>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</si>
  <si>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</si>
  <si>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</si>
  <si>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</si>
  <si>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</si>
  <si>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</si>
  <si>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</si>
  <si>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</si>
  <si>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</si>
  <si>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</si>
  <si>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</si>
  <si>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</si>
  <si>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</si>
  <si>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</si>
  <si>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</si>
  <si>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</si>
  <si>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</si>
  <si>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</si>
  <si>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</si>
  <si>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</si>
  <si>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</si>
  <si>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</si>
  <si>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</si>
  <si>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</si>
  <si>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</si>
  <si>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</si>
  <si>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</si>
  <si>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</si>
  <si>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</si>
  <si>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</si>
  <si>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</si>
  <si>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</si>
  <si>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</si>
  <si>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</si>
  <si>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</si>
  <si>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</si>
  <si>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</si>
  <si>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</si>
  <si>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</si>
  <si>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</si>
  <si>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</si>
  <si>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</si>
  <si>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</si>
  <si>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</si>
  <si>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</si>
  <si>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</si>
  <si>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</si>
  <si>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</si>
  <si>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</si>
  <si>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</si>
  <si>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</si>
  <si>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</si>
  <si>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</si>
  <si>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</si>
  <si>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</si>
  <si>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</si>
  <si>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</si>
  <si>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</si>
  <si>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</si>
  <si>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</si>
  <si>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</si>
  <si>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</si>
  <si>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</si>
  <si>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</si>
  <si>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</si>
  <si>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</si>
  <si>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</si>
  <si>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</si>
  <si>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</si>
  <si>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</si>
  <si>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</si>
  <si>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</si>
  <si>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</si>
  <si>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</si>
  <si>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</si>
  <si>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</si>
  <si>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</si>
  <si>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</si>
  <si>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</si>
  <si>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</si>
  <si>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</si>
  <si>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</si>
  <si>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</si>
  <si>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</si>
  <si>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</si>
  <si>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</si>
  <si>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</si>
  <si>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</si>
  <si>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</si>
  <si>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</si>
  <si>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</si>
  <si>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</si>
  <si>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</si>
  <si>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</si>
  <si>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</si>
  <si>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</si>
  <si>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</si>
  <si>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</si>
  <si>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</si>
  <si>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</si>
  <si>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</si>
  <si>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</si>
  <si>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</si>
  <si>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</si>
  <si>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</si>
  <si>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</si>
  <si>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</si>
  <si>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</si>
  <si>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</si>
  <si>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</si>
  <si>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</si>
  <si>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</si>
  <si>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</si>
  <si>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</si>
  <si>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</si>
  <si>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</si>
  <si>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</si>
  <si>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</si>
  <si>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</si>
  <si>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</si>
  <si>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</si>
  <si>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</si>
  <si>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</si>
  <si>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</si>
  <si>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</si>
  <si>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</si>
  <si>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</si>
  <si>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</si>
  <si>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</si>
  <si>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</si>
  <si>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</si>
  <si>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</si>
  <si>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</si>
  <si>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</si>
  <si>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</si>
  <si>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</si>
  <si>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</si>
  <si>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</si>
  <si>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</si>
  <si>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</si>
  <si>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</si>
  <si>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</si>
  <si>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</si>
  <si>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</si>
  <si>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</si>
  <si>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</si>
  <si>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</si>
  <si>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</si>
  <si>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</si>
  <si>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</si>
  <si>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</si>
  <si>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</si>
  <si>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</si>
  <si>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</si>
  <si>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</si>
  <si>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</si>
  <si>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</si>
  <si>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</si>
  <si>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</si>
  <si>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</si>
  <si>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</si>
  <si>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</si>
  <si>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</si>
  <si>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</si>
  <si>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</si>
  <si>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</si>
  <si>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</si>
  <si>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</si>
  <si>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</si>
  <si>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</si>
  <si>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</si>
  <si>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</si>
  <si>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</si>
  <si>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</si>
  <si>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</si>
  <si>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</si>
  <si>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</si>
  <si>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</si>
  <si>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</si>
  <si>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</si>
  <si>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</si>
  <si>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</si>
  <si>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</si>
  <si>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</si>
  <si>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</si>
  <si>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</si>
  <si>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</si>
  <si>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</si>
  <si>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</si>
  <si>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</si>
  <si>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</si>
  <si>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</si>
  <si>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</si>
  <si>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</si>
  <si>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</si>
  <si>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</si>
  <si>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</si>
  <si>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</si>
  <si>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</si>
  <si>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</si>
  <si>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</si>
  <si>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</si>
  <si>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</si>
  <si>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</si>
  <si>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</si>
  <si>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</si>
  <si>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</si>
  <si>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</si>
  <si>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</si>
  <si>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</si>
  <si>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</si>
  <si>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</si>
  <si>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</si>
  <si>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</si>
  <si>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</si>
  <si>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</si>
  <si>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</si>
  <si>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</si>
  <si>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</si>
  <si>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</si>
  <si>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</si>
  <si>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</si>
  <si>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</si>
  <si>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</si>
  <si>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</si>
  <si>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</si>
  <si>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</si>
  <si>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</si>
  <si>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</si>
  <si>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</si>
  <si>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</si>
  <si>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</si>
  <si>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</si>
  <si>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</si>
  <si>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</si>
  <si>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</si>
  <si>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</si>
  <si>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</si>
  <si>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</si>
  <si>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</si>
  <si>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</si>
  <si>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</si>
  <si>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</si>
  <si>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</si>
  <si>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</si>
  <si>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</si>
  <si>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</si>
  <si>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</si>
  <si>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</si>
  <si>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</si>
  <si>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</si>
  <si>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</si>
  <si>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</si>
  <si>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</si>
  <si>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</si>
  <si>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</si>
  <si>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</si>
  <si>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</si>
  <si>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</si>
  <si>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</si>
  <si>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</si>
  <si>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</si>
  <si>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</si>
  <si>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</si>
  <si>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</si>
  <si>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</si>
  <si>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</si>
  <si>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</si>
  <si>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</si>
  <si>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</si>
  <si>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</si>
  <si>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</si>
  <si>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</si>
  <si>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</si>
  <si>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</si>
  <si>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</si>
  <si>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</si>
  <si>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</si>
  <si>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</si>
  <si>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</si>
  <si>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</si>
  <si>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</si>
  <si>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</si>
  <si>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</si>
  <si>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</si>
  <si>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</si>
  <si>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</si>
  <si>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</si>
  <si>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</si>
  <si>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</si>
  <si>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</si>
  <si>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</si>
  <si>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</si>
  <si>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</si>
  <si>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</si>
  <si>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</si>
  <si>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</si>
  <si>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</si>
  <si>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</si>
  <si>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</si>
  <si>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</si>
  <si>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</si>
  <si>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</si>
  <si>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</si>
  <si>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</si>
  <si>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</si>
  <si>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</si>
  <si>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</si>
  <si>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</si>
  <si>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</si>
  <si>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</si>
  <si>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</si>
  <si>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</si>
  <si>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</si>
  <si>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</si>
  <si>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</si>
  <si>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</si>
  <si>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</si>
  <si>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</si>
  <si>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</si>
  <si>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</si>
  <si>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</si>
  <si>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</si>
  <si>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</si>
  <si>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</si>
  <si>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</si>
  <si>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</si>
  <si>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</si>
  <si>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</si>
  <si>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</si>
  <si>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</si>
  <si>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</si>
  <si>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</si>
  <si>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</si>
  <si>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</si>
  <si>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</si>
  <si>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</si>
  <si>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</si>
  <si>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</si>
  <si>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</si>
  <si>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</si>
  <si>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</si>
  <si>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</si>
  <si>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</si>
  <si>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</si>
  <si>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</si>
  <si>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</si>
  <si>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</si>
  <si>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</si>
  <si>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</si>
  <si>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</si>
  <si>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</si>
  <si>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</si>
  <si>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</si>
  <si>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</si>
  <si>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</si>
  <si>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</si>
  <si>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</si>
  <si>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</si>
  <si>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</si>
  <si>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</si>
  <si>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</si>
  <si>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</si>
  <si>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</si>
  <si>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</si>
  <si>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</si>
  <si>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</si>
  <si>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</si>
  <si>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</si>
  <si>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</si>
  <si>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</si>
  <si>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</si>
  <si>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</si>
  <si>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</si>
  <si>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</si>
  <si>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</si>
  <si>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</si>
  <si>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</si>
  <si>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</si>
  <si>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</si>
  <si>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</si>
  <si>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</si>
  <si>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</si>
  <si>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</si>
  <si>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</si>
  <si>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</si>
  <si>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</si>
  <si>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</si>
  <si>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</si>
  <si>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</si>
  <si>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</si>
  <si>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</si>
  <si>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</si>
  <si>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</si>
  <si>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</si>
  <si>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</si>
  <si>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</si>
  <si>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</si>
  <si>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</si>
  <si>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</si>
  <si>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</si>
  <si>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</si>
  <si>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</si>
  <si>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</si>
  <si>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</si>
  <si>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</si>
  <si>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</si>
  <si>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</si>
  <si>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</si>
  <si>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</si>
  <si>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</si>
  <si>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</si>
  <si>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</si>
  <si>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</si>
  <si>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</si>
  <si>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</si>
  <si>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</si>
  <si>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</si>
  <si>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</si>
  <si>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</si>
  <si>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</si>
  <si>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</si>
  <si>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</si>
  <si>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</si>
  <si>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</si>
  <si>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</si>
  <si>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</si>
  <si>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</si>
  <si>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</si>
  <si>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</si>
  <si>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</si>
  <si>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</si>
  <si>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</si>
  <si>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</si>
  <si>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</si>
  <si>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</si>
  <si>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</si>
  <si>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</si>
  <si>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</si>
  <si>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</si>
  <si>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</si>
  <si>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</si>
  <si>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</si>
  <si>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</si>
  <si>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</si>
  <si>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</si>
  <si>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</si>
  <si>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</si>
  <si>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</si>
  <si>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</si>
  <si>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</si>
  <si>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</si>
  <si>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</si>
  <si>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</si>
  <si>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</si>
  <si>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</si>
  <si>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</si>
  <si>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</si>
  <si>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</si>
  <si>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</si>
  <si>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</si>
  <si>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</si>
  <si>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</si>
  <si>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</si>
  <si>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</si>
  <si>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</si>
  <si>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</si>
  <si>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</si>
  <si>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</si>
  <si>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</si>
  <si>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</si>
  <si>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</si>
  <si>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</si>
  <si>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</si>
  <si>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</si>
  <si>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</si>
  <si>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</si>
  <si>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</si>
  <si>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</si>
  <si>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</si>
  <si>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</si>
  <si>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</si>
  <si>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</si>
  <si>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</si>
  <si>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</si>
  <si>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</si>
  <si>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</si>
  <si>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</si>
  <si>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</si>
  <si>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</si>
  <si>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</si>
  <si>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</si>
  <si>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</si>
  <si>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</si>
  <si>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</si>
  <si>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</si>
  <si>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</si>
  <si>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</si>
  <si>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</si>
  <si>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</si>
  <si>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</si>
  <si>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</si>
  <si>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</si>
  <si>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</si>
  <si>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</si>
  <si>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</si>
  <si>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</si>
  <si>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</si>
  <si>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</si>
  <si>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</si>
  <si>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</si>
  <si>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</si>
  <si>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</si>
  <si>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</si>
  <si>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</si>
  <si>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</si>
  <si>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</si>
  <si>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</si>
  <si>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</si>
  <si>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</si>
  <si>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</si>
  <si>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</si>
  <si>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</si>
  <si>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</si>
  <si>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</si>
  <si>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</si>
  <si>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</si>
  <si>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</si>
  <si>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</si>
  <si>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</si>
  <si>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</si>
  <si>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</si>
  <si>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</si>
  <si>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</si>
  <si>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</si>
  <si>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</si>
  <si>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</si>
  <si>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</si>
  <si>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</si>
  <si>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</si>
  <si>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</si>
  <si>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</si>
  <si>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</si>
  <si>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</si>
  <si>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</si>
  <si>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</si>
  <si>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</si>
  <si>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</si>
  <si>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</si>
  <si>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</si>
  <si>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</si>
  <si>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</si>
  <si>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</si>
  <si>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</si>
  <si>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</si>
  <si>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</si>
  <si>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</si>
  <si>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</si>
  <si>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</si>
  <si>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</si>
  <si>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</si>
  <si>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</si>
  <si>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</si>
  <si>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</si>
  <si>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</si>
  <si>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</si>
  <si>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</si>
  <si>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</si>
  <si>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</si>
  <si>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</si>
  <si>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</si>
  <si>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</si>
  <si>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</si>
  <si>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</si>
  <si>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</si>
  <si>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</si>
  <si>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</si>
  <si>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</si>
  <si>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</si>
  <si>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</si>
  <si>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</si>
  <si>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</si>
  <si>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</si>
  <si>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</si>
  <si>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</si>
  <si>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</si>
  <si>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</si>
  <si>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</si>
  <si>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</si>
  <si>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</si>
  <si>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</si>
  <si>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</si>
  <si>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</si>
  <si>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</si>
  <si>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</si>
  <si>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</si>
  <si>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</si>
  <si>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</si>
  <si>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</si>
  <si>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</si>
  <si>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</si>
  <si>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</si>
  <si>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</si>
  <si>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</si>
  <si>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</si>
  <si>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</si>
  <si>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</si>
  <si>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</si>
  <si>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</si>
  <si>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</si>
  <si>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</si>
  <si>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</si>
  <si>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</si>
  <si>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</si>
  <si>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</si>
  <si>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</si>
  <si>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</si>
  <si>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</si>
  <si>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</si>
  <si>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</si>
  <si>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</si>
  <si>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</si>
  <si>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</si>
  <si>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</si>
  <si>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</si>
  <si>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</si>
  <si>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</si>
  <si>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</si>
  <si>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</si>
  <si>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</si>
  <si>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</si>
  <si>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</si>
  <si>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</si>
  <si>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</si>
  <si>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</si>
  <si>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</si>
  <si>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</si>
  <si>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</si>
  <si>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</si>
  <si>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</si>
  <si>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</si>
  <si>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</si>
  <si>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</si>
  <si>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</si>
  <si>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</si>
  <si>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</si>
  <si>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</si>
  <si>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</si>
  <si>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</si>
  <si>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</si>
  <si>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</si>
  <si>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</si>
  <si>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</si>
  <si>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</si>
  <si>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</si>
  <si>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</si>
  <si>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</si>
  <si>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</si>
  <si>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</si>
  <si>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</si>
  <si>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</si>
  <si>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</si>
  <si>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</si>
  <si>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</si>
  <si>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</si>
  <si>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</si>
  <si>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</si>
  <si>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</si>
  <si>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</si>
  <si>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</si>
  <si>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</si>
  <si>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</si>
  <si>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</si>
  <si>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</si>
  <si>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</si>
  <si>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</si>
  <si>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</si>
  <si>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</si>
  <si>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</si>
  <si>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</si>
  <si>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</si>
  <si>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</si>
  <si>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</si>
  <si>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</si>
  <si>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</si>
  <si>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</si>
  <si>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</si>
  <si>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</si>
  <si>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</si>
  <si>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</si>
  <si>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</si>
  <si>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</si>
  <si>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</si>
  <si>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</si>
  <si>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</si>
  <si>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</si>
  <si>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</si>
  <si>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</si>
  <si>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</si>
  <si>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</si>
  <si>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</si>
  <si>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</si>
  <si>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</si>
  <si>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</si>
  <si>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</si>
  <si>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</si>
  <si>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</si>
  <si>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</si>
  <si>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</si>
  <si>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</si>
  <si>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</si>
  <si>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</si>
  <si>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</si>
  <si>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</si>
  <si>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</si>
  <si>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</si>
  <si>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</si>
  <si>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</si>
  <si>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</si>
  <si>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</si>
  <si>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</si>
  <si>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</si>
  <si>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</si>
  <si>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</si>
  <si>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</si>
  <si>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</si>
  <si>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</si>
  <si>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</si>
  <si>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</si>
  <si>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</si>
  <si>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</si>
  <si>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</si>
  <si>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</si>
  <si>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</si>
  <si>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</si>
  <si>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</si>
  <si>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</si>
  <si>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</si>
  <si>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</si>
  <si>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</si>
  <si>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</si>
  <si>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</si>
  <si>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</si>
  <si>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</si>
  <si>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</si>
  <si>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</si>
  <si>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</si>
  <si>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</si>
  <si>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</si>
  <si>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</si>
  <si>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</si>
  <si>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</si>
  <si>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</si>
  <si>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</si>
  <si>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</si>
  <si>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</si>
  <si>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</si>
  <si>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</si>
  <si>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</si>
  <si>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</si>
  <si>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</si>
  <si>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</si>
  <si>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</si>
  <si>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</si>
  <si>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</si>
  <si>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</si>
  <si>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</si>
  <si>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</si>
  <si>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</si>
  <si>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</si>
  <si>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</si>
  <si>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</si>
  <si>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</si>
  <si>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</si>
  <si>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</si>
  <si>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</si>
  <si>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</si>
  <si>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</si>
  <si>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</si>
  <si>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</si>
  <si>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</si>
  <si>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</si>
  <si>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</si>
  <si>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</si>
  <si>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</si>
  <si>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</si>
  <si>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</si>
  <si>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</si>
  <si>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</si>
  <si>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</si>
  <si>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</si>
  <si>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</si>
  <si>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</si>
  <si>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</si>
  <si>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</si>
  <si>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</si>
  <si>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</si>
  <si>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</si>
  <si>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</si>
  <si>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</si>
  <si>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</si>
  <si>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</si>
  <si>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</si>
  <si>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</si>
  <si>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</si>
  <si>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</si>
  <si>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</si>
  <si>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</si>
  <si>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</si>
  <si>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</si>
  <si>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</si>
  <si>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</si>
  <si>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</si>
  <si>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</si>
  <si>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</si>
  <si>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</si>
  <si>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</si>
  <si>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</si>
  <si>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</si>
  <si>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</si>
  <si>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</si>
  <si>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</si>
  <si>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</si>
  <si>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</si>
  <si>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</si>
  <si>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</si>
  <si>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</si>
  <si>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</si>
  <si>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</si>
  <si>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</si>
  <si>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</si>
  <si>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</si>
  <si>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</si>
  <si>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</si>
  <si>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</si>
  <si>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</si>
  <si>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</si>
  <si>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</si>
  <si>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</si>
  <si>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</si>
  <si>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</si>
  <si>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</si>
  <si>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</si>
  <si>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</si>
  <si>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</si>
  <si>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</si>
  <si>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</si>
  <si>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</si>
  <si>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</si>
  <si>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</si>
  <si>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</si>
  <si>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</si>
  <si>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</si>
  <si>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</si>
  <si>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</si>
  <si>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</si>
  <si>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</si>
  <si>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</si>
  <si>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</si>
  <si>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</si>
  <si>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</si>
  <si>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</si>
  <si>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</si>
  <si>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</si>
  <si>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</si>
  <si>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</si>
  <si>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</si>
  <si>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</si>
  <si>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</si>
  <si>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</si>
  <si>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</si>
  <si>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</si>
  <si>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</si>
  <si>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</si>
  <si>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</si>
  <si>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</si>
  <si>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</si>
  <si>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</si>
  <si>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</si>
  <si>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</si>
  <si>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</si>
  <si>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</si>
  <si>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</si>
  <si>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</si>
  <si>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</si>
  <si>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</si>
  <si>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</si>
  <si>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</si>
  <si>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</si>
  <si>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</si>
  <si>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</si>
  <si>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</si>
  <si>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</si>
  <si>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</si>
  <si>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</si>
  <si>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</si>
  <si>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</si>
  <si>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</si>
  <si>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</si>
  <si>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</si>
  <si>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</si>
  <si>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</si>
  <si>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</si>
  <si>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</si>
  <si>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</si>
  <si>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</si>
  <si>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</si>
  <si>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</si>
  <si>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</si>
  <si>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</si>
  <si>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</si>
  <si>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</si>
  <si>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</si>
  <si>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</si>
  <si>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</si>
  <si>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</si>
  <si>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</si>
  <si>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</si>
  <si>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</si>
  <si>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</si>
  <si>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</si>
  <si>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</si>
  <si>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</si>
  <si>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</si>
  <si>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</si>
  <si>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</si>
  <si>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</si>
  <si>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</si>
  <si>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</si>
  <si>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</si>
  <si>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</si>
  <si>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</si>
  <si>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</si>
  <si>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</si>
  <si>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</si>
  <si>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</si>
  <si>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</si>
  <si>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</si>
  <si>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</si>
  <si>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</si>
  <si>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</si>
  <si>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</si>
  <si>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</si>
  <si>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</si>
  <si>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</si>
  <si>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</si>
  <si>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</si>
  <si>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</si>
  <si>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</si>
  <si>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</si>
  <si>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</si>
  <si>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</si>
  <si>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</si>
  <si>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</si>
  <si>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</si>
  <si>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</si>
  <si>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</si>
  <si>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</si>
  <si>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</si>
  <si>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</si>
  <si>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</si>
  <si>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</si>
  <si>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</si>
  <si>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</si>
  <si>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</si>
  <si>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</si>
  <si>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</si>
  <si>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</si>
  <si>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</si>
  <si>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</si>
  <si>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</si>
  <si>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</si>
  <si>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</si>
  <si>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</si>
  <si>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</si>
  <si>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</si>
  <si>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</si>
  <si>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</si>
  <si>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</si>
  <si>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</si>
  <si>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</si>
  <si>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</si>
  <si>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</si>
  <si>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</si>
  <si>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</si>
  <si>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</si>
  <si>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</si>
  <si>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</si>
  <si>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</si>
  <si>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</si>
  <si>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</si>
  <si>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</si>
  <si>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</si>
  <si>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</si>
  <si>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</si>
  <si>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</si>
  <si>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</si>
  <si>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</si>
  <si>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</si>
  <si>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</si>
  <si>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</si>
  <si>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</si>
  <si>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</si>
  <si>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</si>
  <si>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</si>
  <si>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</si>
  <si>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</si>
  <si>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</si>
  <si>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</si>
  <si>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</si>
  <si>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</si>
  <si>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</si>
  <si>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</si>
  <si>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</si>
  <si>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</si>
  <si>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</si>
  <si>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</si>
  <si>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</si>
  <si>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</si>
  <si>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</si>
  <si>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</si>
  <si>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</si>
  <si>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</si>
  <si>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</si>
  <si>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</si>
  <si>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</si>
  <si>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</si>
  <si>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</si>
  <si>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</si>
  <si>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</si>
  <si>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</si>
  <si>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</si>
  <si>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</si>
  <si>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</si>
  <si>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</si>
  <si>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</si>
  <si>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</si>
  <si>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</si>
  <si>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</si>
  <si>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</si>
  <si>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</si>
  <si>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</si>
  <si>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</si>
  <si>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</si>
  <si>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</si>
  <si>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</si>
  <si>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</si>
  <si>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</si>
  <si>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</si>
  <si>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</si>
  <si>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</si>
  <si>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</si>
  <si>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</si>
  <si>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</si>
  <si>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</si>
  <si>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</si>
  <si>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</si>
  <si>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</si>
  <si>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</si>
  <si>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</si>
  <si>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</si>
  <si>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</si>
  <si>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</si>
  <si>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</si>
  <si>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</si>
  <si>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</si>
  <si>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</si>
  <si>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</si>
  <si>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</si>
  <si>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</si>
  <si>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</si>
  <si>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</si>
  <si>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</si>
  <si>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</si>
  <si>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</si>
  <si>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</si>
  <si>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</si>
  <si>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</si>
  <si>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</si>
  <si>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</si>
  <si>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</si>
  <si>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</si>
  <si>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</si>
  <si>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</si>
  <si>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</si>
  <si>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</si>
  <si>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</si>
  <si>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</si>
  <si>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</si>
  <si>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</si>
  <si>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</si>
  <si>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</si>
  <si>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</si>
  <si>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</si>
  <si>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</si>
  <si>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</si>
  <si>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</si>
  <si>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</si>
  <si>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</si>
  <si>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</si>
  <si>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</si>
  <si>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</si>
  <si>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</si>
  <si>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</si>
  <si>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</si>
  <si>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</si>
  <si>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</si>
  <si>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</si>
  <si>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</si>
  <si>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</si>
  <si>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</si>
  <si>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</si>
  <si>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</si>
  <si>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</si>
  <si>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</si>
  <si>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</si>
  <si>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</si>
  <si>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</si>
  <si>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</si>
  <si>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</si>
  <si>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</si>
  <si>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</si>
  <si>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</si>
  <si>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</si>
  <si>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</si>
  <si>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</si>
  <si>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</si>
  <si>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</si>
  <si>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</si>
  <si>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</si>
  <si>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</si>
  <si>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</si>
  <si>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</si>
  <si>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</si>
  <si>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</si>
  <si>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</si>
  <si>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</si>
  <si>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</si>
  <si>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</si>
  <si>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</si>
  <si>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</si>
  <si>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</si>
  <si>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</si>
  <si>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</si>
  <si>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</si>
  <si>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</si>
  <si>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</si>
  <si>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</si>
  <si>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</si>
  <si>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</si>
  <si>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</si>
  <si>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</si>
  <si>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</si>
  <si>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</si>
  <si>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</si>
  <si>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</si>
  <si>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</si>
  <si>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</si>
  <si>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</si>
  <si>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</si>
  <si>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</si>
  <si>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</si>
  <si>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</si>
  <si>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</si>
  <si>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</si>
  <si>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</si>
  <si>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</si>
  <si>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</si>
  <si>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</si>
  <si>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</si>
  <si>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</si>
  <si>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</si>
  <si>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</si>
  <si>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</si>
  <si>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</si>
  <si>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</si>
  <si>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</si>
  <si>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</si>
  <si>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</si>
  <si>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</si>
  <si>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</si>
  <si>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</si>
  <si>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</si>
  <si>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</si>
  <si>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</si>
  <si>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</si>
  <si>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</si>
  <si>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</si>
  <si>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</si>
  <si>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</si>
  <si>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</si>
  <si>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</si>
  <si>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</si>
  <si>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</si>
  <si>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</si>
  <si>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</si>
  <si>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</si>
  <si>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</si>
  <si>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</si>
  <si>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</si>
  <si>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</si>
  <si>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</si>
  <si>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</si>
  <si>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</si>
  <si>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</si>
  <si>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</si>
  <si>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</si>
  <si>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</si>
  <si>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</si>
  <si>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</si>
  <si>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</si>
  <si>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</si>
  <si>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</si>
  <si>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</si>
  <si>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</si>
  <si>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</si>
  <si>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</si>
  <si>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</si>
  <si>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</si>
  <si>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</si>
  <si>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</si>
  <si>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</si>
  <si>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</si>
  <si>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</si>
  <si>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</si>
  <si>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</si>
  <si>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</si>
  <si>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</si>
  <si>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</si>
  <si>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</si>
  <si>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</si>
  <si>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</si>
  <si>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</si>
  <si>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</si>
  <si>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</si>
  <si>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</si>
  <si>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</si>
  <si>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</si>
  <si>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</si>
  <si>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</si>
  <si>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</si>
  <si>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</si>
  <si>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</si>
  <si>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</si>
  <si>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</si>
  <si>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</si>
  <si>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</si>
  <si>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</si>
  <si>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</si>
  <si>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</si>
  <si>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</si>
  <si>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</si>
  <si>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</si>
  <si>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</si>
  <si>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</si>
  <si>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</si>
  <si>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</si>
  <si>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</si>
  <si>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</si>
  <si>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</si>
  <si>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</si>
  <si>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</si>
  <si>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</si>
  <si>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</si>
  <si>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</si>
  <si>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</si>
  <si>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</si>
  <si>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</si>
  <si>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</si>
  <si>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</si>
  <si>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</si>
  <si>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</si>
  <si>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</si>
  <si>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</si>
  <si>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</si>
  <si>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</si>
  <si>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</si>
  <si>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</si>
  <si>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</si>
  <si>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</si>
  <si>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</si>
  <si>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</si>
  <si>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</si>
  <si>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</si>
  <si>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</si>
  <si>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</si>
  <si>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</si>
  <si>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</si>
  <si>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</si>
  <si>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</si>
  <si>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</si>
  <si>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</si>
  <si>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</si>
  <si>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</si>
  <si>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</si>
  <si>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</si>
  <si>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</si>
  <si>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</si>
  <si>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</si>
  <si>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</si>
  <si>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</si>
  <si>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</si>
  <si>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</si>
  <si>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</si>
  <si>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</si>
  <si>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</si>
  <si>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</si>
  <si>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</si>
  <si>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</si>
  <si>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</si>
  <si>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</si>
  <si>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</si>
  <si>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</si>
  <si>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</si>
  <si>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</si>
  <si>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</si>
  <si>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</si>
  <si>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</si>
  <si>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</si>
  <si>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</si>
  <si>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</si>
  <si>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</si>
  <si>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</si>
  <si>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</si>
  <si>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</si>
  <si>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</si>
  <si>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</si>
  <si>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</si>
  <si>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</si>
  <si>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</si>
  <si>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</si>
  <si>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</si>
  <si>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</si>
  <si>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</si>
  <si>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</si>
  <si>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</si>
  <si>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</si>
  <si>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</si>
  <si>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</si>
  <si>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</si>
  <si>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</si>
  <si>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</si>
  <si>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</si>
  <si>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</si>
  <si>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</si>
  <si>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</si>
  <si>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</si>
  <si>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</si>
  <si>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</si>
  <si>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</si>
  <si>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</si>
  <si>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</si>
  <si>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</si>
  <si>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</si>
  <si>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</si>
  <si>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</si>
  <si>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</si>
  <si>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</si>
  <si>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</si>
  <si>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</si>
  <si>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</si>
  <si>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</si>
  <si>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</si>
  <si>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</si>
  <si>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</si>
  <si>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</si>
  <si>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</si>
  <si>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</si>
  <si>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</si>
  <si>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</si>
  <si>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</si>
  <si>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</si>
  <si>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</si>
  <si>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</si>
  <si>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</si>
  <si>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</si>
  <si>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</si>
  <si>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</si>
  <si>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</si>
  <si>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</si>
  <si>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</si>
  <si>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</si>
  <si>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</si>
  <si>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</si>
  <si>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</si>
  <si>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</si>
  <si>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</si>
  <si>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</si>
  <si>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</si>
  <si>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</si>
  <si>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</si>
  <si>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</si>
  <si>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</si>
  <si>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</si>
  <si>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</si>
  <si>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</si>
  <si>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</si>
  <si>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</si>
  <si>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</si>
  <si>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</si>
  <si>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</si>
  <si>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</si>
  <si>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</si>
  <si>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</si>
  <si>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</si>
  <si>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</si>
  <si>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</si>
  <si>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</si>
  <si>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</si>
  <si>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</si>
  <si>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</si>
  <si>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</si>
  <si>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</si>
  <si>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</si>
  <si>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</si>
  <si>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</si>
  <si>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</si>
  <si>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</si>
  <si>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</si>
  <si>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</si>
  <si>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</si>
  <si>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</si>
  <si>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</si>
  <si>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</si>
  <si>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</si>
  <si>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</si>
  <si>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</si>
  <si>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</si>
  <si>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</si>
  <si>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</si>
  <si>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</si>
  <si>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</si>
  <si>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</si>
  <si>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</si>
  <si>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</si>
  <si>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</si>
  <si>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</si>
  <si>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</si>
  <si>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</si>
  <si>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</si>
  <si>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</si>
  <si>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</si>
  <si>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</si>
  <si>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</si>
  <si>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</si>
  <si>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</si>
  <si>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</si>
  <si>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</si>
  <si>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</si>
  <si>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</si>
  <si>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</si>
  <si>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</si>
  <si>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</si>
  <si>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</si>
  <si>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</si>
  <si>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</si>
  <si>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</si>
  <si>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</si>
  <si>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</si>
  <si>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</si>
  <si>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</si>
  <si>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</si>
  <si>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</si>
  <si>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</si>
  <si>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</si>
  <si>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</si>
  <si>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</si>
  <si>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</si>
  <si>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</si>
  <si>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</si>
  <si>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</si>
  <si>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</si>
  <si>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</si>
  <si>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</si>
  <si>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</si>
  <si>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</si>
  <si>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</si>
  <si>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</si>
  <si>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</si>
  <si>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</si>
  <si>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</si>
  <si>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</si>
  <si>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</si>
  <si>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</si>
  <si>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</si>
  <si>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</si>
  <si>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</si>
  <si>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</si>
  <si>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</si>
  <si>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</si>
  <si>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</si>
  <si>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</si>
  <si>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</si>
  <si>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</si>
  <si>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</si>
  <si>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</si>
  <si>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</si>
  <si>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</si>
  <si>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</si>
  <si>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</si>
  <si>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</si>
  <si>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</si>
  <si>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</si>
  <si>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</si>
  <si>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</si>
  <si>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</si>
  <si>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</si>
  <si>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</si>
  <si>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</si>
  <si>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</si>
  <si>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</si>
  <si>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</si>
  <si>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</si>
  <si>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</si>
  <si>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</si>
  <si>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</si>
  <si>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</si>
  <si>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</si>
  <si>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</si>
  <si>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</si>
  <si>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</si>
  <si>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</si>
  <si>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</si>
  <si>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</si>
  <si>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</si>
  <si>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</si>
  <si>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</si>
  <si>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</si>
  <si>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</si>
  <si>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</si>
  <si>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</si>
  <si>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</si>
  <si>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</si>
  <si>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</si>
  <si>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</si>
  <si>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</si>
  <si>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</si>
  <si>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</si>
  <si>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</si>
  <si>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</si>
  <si>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</si>
  <si>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</si>
  <si>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</si>
  <si>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</si>
  <si>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</si>
  <si>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</si>
  <si>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</si>
  <si>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</si>
  <si>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</si>
  <si>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</si>
  <si>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</si>
  <si>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</si>
  <si>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</si>
  <si>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</si>
  <si>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</si>
  <si>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</si>
  <si>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</si>
  <si>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</si>
  <si>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</si>
  <si>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</si>
  <si>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</si>
  <si>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</si>
  <si>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</si>
  <si>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</si>
  <si>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</si>
  <si>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</si>
  <si>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</si>
  <si>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</si>
  <si>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</si>
  <si>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</si>
  <si>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</si>
  <si>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</si>
  <si>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</si>
  <si>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</si>
  <si>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</si>
  <si>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</si>
  <si>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</si>
  <si>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</si>
  <si>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</si>
  <si>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</si>
  <si>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</si>
  <si>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</si>
  <si>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</si>
  <si>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</si>
  <si>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</si>
  <si>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</si>
  <si>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</si>
  <si>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</si>
  <si>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</si>
  <si>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</si>
  <si>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</si>
  <si>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</si>
  <si>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</si>
  <si>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</si>
  <si>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</si>
  <si>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</si>
  <si>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</si>
  <si>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</si>
  <si>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</si>
  <si>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</si>
  <si>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</si>
  <si>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</si>
  <si>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</si>
  <si>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</si>
  <si>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</si>
  <si>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</si>
  <si>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</si>
  <si>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</si>
  <si>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</si>
  <si>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</si>
  <si>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</si>
  <si>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</si>
  <si>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</si>
  <si>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</si>
  <si>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</si>
  <si>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</si>
  <si>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</si>
  <si>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</si>
  <si>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</si>
  <si>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</si>
  <si>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</si>
  <si>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</si>
  <si>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</si>
  <si>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</si>
  <si>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</si>
  <si>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</si>
  <si>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</si>
  <si>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</si>
  <si>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</si>
  <si>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</si>
  <si>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</si>
  <si>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</si>
  <si>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</si>
  <si>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</si>
  <si>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</si>
  <si>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</si>
  <si>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</si>
  <si>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</si>
  <si>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</si>
  <si>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</si>
  <si>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</si>
  <si>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</si>
  <si>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</si>
  <si>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</si>
  <si>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</si>
  <si>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</si>
  <si>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</si>
  <si>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</si>
  <si>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</si>
  <si>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</si>
  <si>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</si>
  <si>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</si>
  <si>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</si>
  <si>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</si>
  <si>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</si>
  <si>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</si>
  <si>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</si>
  <si>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</si>
  <si>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</si>
  <si>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</si>
  <si>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</si>
  <si>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</si>
  <si>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</si>
  <si>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</si>
  <si>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</si>
  <si>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</si>
  <si>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</si>
  <si>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</si>
  <si>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</si>
  <si>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</si>
  <si>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</si>
  <si>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</si>
  <si>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</si>
  <si>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</si>
  <si>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</si>
  <si>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</si>
  <si>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</si>
  <si>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</si>
  <si>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</si>
  <si>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</si>
  <si>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</si>
  <si>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</si>
  <si>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</si>
  <si>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</si>
  <si>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</si>
  <si>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</si>
  <si>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</si>
  <si>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</si>
  <si>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</si>
  <si>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</si>
  <si>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</si>
  <si>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</si>
  <si>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</si>
  <si>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</si>
  <si>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</si>
  <si>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</si>
  <si>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</si>
  <si>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</si>
  <si>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</si>
  <si>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</si>
  <si>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</si>
  <si>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</si>
  <si>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</si>
  <si>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</si>
  <si>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</si>
  <si>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</si>
  <si>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</si>
  <si>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</si>
  <si>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</si>
  <si>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</si>
  <si>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</si>
  <si>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</si>
  <si>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</si>
  <si>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</si>
  <si>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</si>
  <si>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</si>
  <si>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</si>
  <si>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</si>
  <si>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</si>
  <si>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</si>
  <si>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</si>
  <si>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</si>
  <si>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</si>
  <si>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</si>
  <si>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</si>
  <si>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</si>
  <si>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</si>
  <si>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</si>
  <si>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</si>
  <si>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</si>
  <si>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</si>
  <si>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</si>
  <si>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</si>
  <si>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</si>
  <si>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</si>
  <si>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</si>
  <si>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</si>
  <si>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</si>
  <si>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</si>
  <si>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</si>
  <si>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</si>
  <si>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</si>
  <si>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</si>
  <si>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</si>
  <si>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</si>
  <si>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</si>
  <si>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</si>
  <si>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</si>
  <si>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</si>
  <si>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</si>
  <si>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</si>
  <si>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</si>
  <si>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</si>
  <si>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</si>
  <si>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</si>
  <si>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</si>
  <si>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</si>
  <si>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</si>
  <si>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</si>
  <si>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</si>
  <si>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</si>
  <si>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</si>
  <si>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</si>
  <si>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</si>
  <si>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</si>
  <si>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</si>
  <si>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</si>
  <si>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</si>
  <si>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</si>
  <si>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</si>
  <si>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</si>
  <si>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</si>
  <si>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</si>
  <si>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</si>
  <si>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</si>
  <si>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</si>
  <si>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</si>
  <si>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</si>
  <si>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</si>
  <si>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</si>
  <si>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</si>
  <si>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</si>
  <si>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</si>
  <si>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</si>
  <si>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</si>
  <si>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</si>
  <si>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</si>
  <si>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</si>
  <si>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</si>
  <si>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</si>
  <si>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</si>
  <si>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</si>
  <si>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</si>
  <si>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</si>
  <si>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</si>
  <si>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</si>
  <si>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</si>
  <si>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</si>
  <si>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</si>
  <si>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</si>
  <si>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</si>
  <si>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</si>
  <si>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</si>
  <si>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</si>
  <si>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</si>
  <si>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</si>
  <si>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</si>
  <si>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</si>
  <si>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</si>
  <si>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</si>
  <si>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</si>
  <si>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</si>
  <si>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</si>
  <si>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</si>
  <si>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</si>
  <si>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</si>
  <si>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</si>
  <si>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</si>
  <si>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</si>
  <si>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</si>
  <si>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</si>
  <si>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</si>
  <si>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</si>
  <si>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</si>
  <si>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</si>
  <si>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</si>
  <si>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</si>
  <si>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</si>
  <si>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</si>
  <si>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</si>
  <si>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</si>
  <si>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</si>
  <si>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</si>
  <si>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</si>
  <si>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</si>
  <si>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</si>
  <si>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</si>
  <si>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</si>
  <si>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</si>
  <si>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</si>
  <si>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</si>
  <si>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</si>
  <si>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</si>
  <si>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</si>
  <si>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</si>
  <si>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</si>
  <si>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</si>
  <si>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</si>
  <si>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</si>
  <si>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</si>
  <si>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</si>
  <si>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</si>
  <si>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</si>
  <si>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</si>
  <si>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</si>
  <si>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</si>
  <si>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</si>
  <si>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</si>
  <si>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</si>
  <si>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</si>
  <si>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</si>
  <si>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</si>
  <si>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</si>
  <si>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</si>
  <si>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</si>
  <si>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</si>
  <si>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</si>
  <si>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</si>
  <si>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</si>
  <si>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</si>
  <si>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</si>
  <si>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</si>
  <si>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</si>
  <si>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</si>
  <si>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</si>
  <si>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</si>
  <si>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</si>
  <si>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</si>
  <si>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</si>
  <si>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</si>
  <si>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</si>
  <si>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</si>
  <si>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</si>
  <si>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</si>
  <si>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</si>
  <si>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</si>
  <si>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</si>
  <si>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</si>
  <si>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</si>
  <si>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</si>
  <si>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</si>
  <si>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</si>
  <si>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</si>
  <si>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</si>
  <si>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</si>
  <si>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</si>
  <si>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</si>
  <si>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</si>
  <si>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</si>
  <si>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</si>
  <si>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</si>
  <si>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</si>
  <si>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</si>
  <si>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</si>
  <si>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</si>
  <si>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</si>
  <si>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</si>
  <si>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</si>
  <si>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</si>
  <si>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</si>
  <si>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</si>
  <si>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</si>
  <si>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</si>
  <si>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</si>
  <si>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</si>
  <si>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</si>
  <si>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</si>
  <si>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</si>
  <si>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</si>
  <si>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</si>
  <si>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</si>
  <si>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</si>
  <si>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</si>
  <si>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</si>
  <si>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</si>
  <si>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</si>
  <si>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</si>
  <si>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</si>
  <si>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</si>
  <si>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</si>
  <si>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</si>
  <si>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</si>
  <si>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</si>
  <si>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</si>
  <si>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</si>
  <si>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</si>
  <si>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</si>
  <si>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</si>
  <si>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</si>
  <si>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</si>
  <si>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</si>
  <si>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</si>
  <si>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</si>
  <si>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</si>
  <si>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</si>
  <si>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</si>
  <si>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</si>
  <si>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</si>
  <si>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</si>
  <si>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</si>
  <si>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</si>
  <si>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</si>
  <si>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</si>
  <si>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</si>
  <si>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</si>
  <si>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</si>
  <si>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</si>
  <si>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</si>
  <si>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</si>
  <si>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</si>
  <si>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</si>
  <si>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</si>
  <si>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</si>
  <si>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</si>
  <si>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</si>
  <si>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</si>
  <si>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</si>
  <si>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</si>
  <si>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</si>
  <si>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</si>
  <si>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</si>
  <si>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</si>
  <si>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</si>
  <si>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</si>
  <si>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</si>
  <si>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</si>
  <si>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</si>
  <si>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</si>
  <si>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</si>
  <si>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</si>
  <si>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</si>
  <si>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</si>
  <si>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</si>
  <si>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</si>
  <si>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</si>
  <si>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</si>
  <si>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</si>
  <si>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</si>
  <si>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</si>
  <si>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</si>
  <si>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</si>
  <si>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</si>
  <si>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</si>
  <si>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</si>
  <si>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</si>
  <si>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</si>
  <si>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</si>
  <si>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</si>
  <si>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</si>
  <si>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</si>
  <si>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</si>
  <si>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</si>
  <si>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</si>
  <si>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</si>
  <si>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</si>
  <si>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</si>
  <si>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</si>
  <si>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</si>
  <si>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</si>
  <si>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</si>
  <si>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</si>
  <si>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</si>
  <si>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</si>
  <si>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</si>
  <si>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</si>
  <si>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</si>
  <si>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</si>
  <si>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</si>
  <si>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</si>
  <si>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</si>
  <si>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</si>
  <si>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</si>
  <si>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</si>
  <si>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</si>
  <si>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</si>
  <si>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</si>
  <si>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</si>
  <si>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</si>
  <si>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</si>
  <si>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</si>
  <si>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</si>
  <si>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</si>
  <si>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</si>
  <si>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</si>
  <si>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</si>
  <si>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</si>
  <si>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</si>
  <si>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</si>
  <si>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</si>
  <si>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</si>
  <si>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</si>
  <si>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</si>
  <si>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</si>
  <si>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</si>
  <si>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</si>
  <si>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</si>
  <si>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</si>
  <si>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</si>
  <si>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</si>
  <si>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</si>
  <si>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</si>
  <si>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</si>
  <si>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</si>
  <si>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</si>
  <si>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</si>
  <si>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</si>
  <si>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</si>
  <si>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</si>
  <si>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</si>
  <si>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</si>
  <si>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</si>
  <si>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</si>
  <si>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</si>
  <si>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</si>
  <si>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</si>
  <si>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</si>
  <si>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</si>
  <si>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</si>
  <si>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</si>
  <si>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</si>
  <si>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</si>
  <si>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</si>
  <si>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</si>
  <si>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</si>
  <si>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</si>
  <si>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</si>
  <si>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</si>
  <si>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</si>
  <si>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</si>
  <si>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</si>
  <si>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</si>
  <si>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</si>
  <si>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</si>
  <si>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</si>
  <si>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</si>
  <si>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</si>
  <si>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</si>
  <si>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</si>
  <si>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</si>
  <si>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</si>
  <si>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</si>
  <si>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</si>
  <si>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</si>
  <si>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</si>
  <si>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</si>
  <si>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</si>
  <si>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</si>
  <si>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</si>
  <si>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</si>
  <si>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</si>
  <si>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</si>
  <si>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</si>
  <si>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</si>
  <si>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</si>
  <si>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</si>
  <si>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</si>
  <si>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</si>
  <si>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</si>
  <si>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</si>
  <si>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</si>
  <si>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</si>
  <si>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</si>
  <si>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</si>
  <si>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</si>
  <si>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</si>
  <si>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</si>
  <si>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</si>
  <si>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</si>
  <si>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</si>
  <si>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</si>
  <si>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</si>
  <si>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</si>
  <si>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</si>
  <si>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</si>
  <si>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</si>
  <si>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</si>
  <si>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</si>
  <si>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</si>
  <si>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</si>
  <si>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</si>
  <si>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</si>
  <si>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</si>
  <si>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</si>
  <si>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</si>
  <si>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</si>
  <si>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</si>
  <si>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</si>
  <si>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</si>
  <si>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</si>
  <si>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</si>
  <si>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</si>
  <si>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</si>
  <si>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</si>
  <si>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</si>
  <si>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</si>
  <si>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</si>
  <si>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</si>
  <si>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</si>
  <si>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</si>
  <si>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</si>
  <si>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</si>
  <si>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</si>
  <si>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</si>
  <si>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</si>
  <si>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</si>
  <si>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</si>
  <si>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</si>
  <si>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</si>
  <si>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</si>
  <si>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</si>
  <si>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</si>
  <si>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</si>
  <si>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</si>
  <si>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</si>
  <si>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</si>
  <si>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</si>
  <si>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</si>
  <si>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</si>
  <si>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</si>
  <si>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</si>
  <si>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</si>
  <si>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</si>
  <si>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</si>
  <si>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</si>
  <si>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</si>
  <si>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</si>
  <si>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</si>
  <si>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</si>
  <si>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</si>
  <si>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</si>
  <si>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</si>
  <si>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</si>
  <si>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</si>
  <si>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</si>
  <si>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</si>
  <si>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</si>
  <si>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</si>
  <si>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</si>
  <si>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</si>
  <si>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</si>
  <si>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</si>
  <si>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</si>
  <si>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</si>
  <si>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</si>
  <si>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</si>
  <si>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</si>
  <si>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</si>
  <si>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</si>
  <si>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</si>
  <si>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</si>
  <si>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</si>
  <si>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</si>
  <si>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</si>
  <si>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</si>
  <si>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</si>
  <si>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</si>
  <si>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</si>
  <si>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</si>
  <si>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</si>
  <si>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</si>
  <si>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</si>
  <si>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</si>
  <si>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</si>
  <si>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</si>
  <si>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</si>
  <si>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</si>
  <si>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</si>
  <si>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</si>
  <si>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</si>
  <si>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</si>
  <si>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</si>
  <si>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</si>
  <si>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</si>
  <si>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</si>
  <si>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</si>
  <si>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</si>
  <si>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</si>
  <si>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</si>
  <si>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</si>
  <si>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</si>
  <si>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</si>
  <si>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</si>
  <si>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</si>
  <si>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</si>
  <si>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</si>
  <si>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</si>
  <si>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</si>
  <si>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</si>
  <si>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</si>
  <si>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</si>
  <si>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</si>
  <si>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</si>
  <si>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</si>
  <si>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</si>
  <si>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</si>
  <si>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</si>
  <si>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</si>
  <si>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</si>
  <si>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</si>
  <si>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</si>
  <si>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</si>
  <si>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</si>
  <si>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</si>
  <si>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</si>
  <si>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</si>
  <si>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</si>
  <si>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</si>
  <si>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</si>
  <si>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</si>
  <si>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</si>
  <si>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</si>
  <si>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</si>
  <si>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</si>
  <si>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</si>
  <si>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</si>
  <si>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</si>
  <si>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</si>
  <si>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</si>
  <si>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</si>
  <si>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</si>
  <si>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</si>
  <si>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</si>
  <si>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</si>
  <si>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</si>
  <si>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</si>
  <si>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</si>
  <si>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</si>
  <si>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</si>
  <si>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</si>
  <si>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</si>
  <si>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</si>
  <si>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</si>
  <si>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</si>
  <si>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</si>
  <si>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</si>
  <si>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</si>
  <si>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</si>
  <si>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</si>
  <si>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</si>
  <si>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</si>
  <si>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</si>
  <si>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</si>
  <si>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</si>
  <si>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</si>
  <si>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</si>
  <si>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</si>
  <si>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</si>
  <si>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</si>
  <si>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</si>
  <si>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</si>
  <si>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</si>
  <si>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</si>
  <si>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</si>
  <si>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</si>
  <si>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</si>
  <si>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</si>
  <si>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</si>
  <si>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</si>
  <si>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</si>
  <si>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</si>
  <si>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</si>
  <si>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</si>
  <si>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</si>
  <si>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</si>
  <si>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</si>
  <si>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</si>
  <si>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</si>
  <si>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</si>
  <si>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</si>
  <si>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</si>
  <si>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</si>
  <si>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</si>
  <si>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</si>
  <si>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</si>
  <si>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</si>
  <si>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</si>
  <si>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</si>
  <si>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</si>
  <si>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</si>
  <si>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</si>
  <si>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</si>
  <si>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</si>
  <si>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</si>
  <si>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</si>
  <si>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</si>
  <si>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</si>
  <si>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</si>
  <si>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</si>
  <si>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</si>
  <si>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</si>
  <si>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</si>
  <si>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</si>
  <si>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</si>
  <si>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</si>
  <si>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</si>
  <si>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</si>
  <si>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</si>
  <si>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</si>
  <si>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</si>
  <si>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</si>
  <si>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</si>
  <si>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</si>
  <si>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</si>
  <si>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</si>
  <si>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</si>
  <si>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</si>
  <si>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</si>
  <si>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</si>
  <si>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</si>
  <si>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</si>
  <si>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</si>
  <si>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</si>
  <si>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</si>
  <si>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</si>
  <si>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</si>
  <si>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</si>
  <si>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</si>
  <si>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</si>
  <si>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</si>
  <si>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</si>
  <si>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</si>
  <si>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</si>
  <si>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</si>
  <si>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</si>
  <si>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</si>
  <si>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</si>
  <si>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</si>
  <si>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</si>
  <si>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</si>
  <si>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</si>
  <si>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</si>
  <si>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</si>
  <si>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</si>
  <si>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</si>
  <si>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</si>
  <si>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</si>
  <si>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</si>
  <si>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</si>
  <si>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</si>
  <si>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</si>
  <si>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</si>
  <si>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</si>
  <si>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</si>
  <si>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</si>
  <si>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</si>
  <si>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</si>
  <si>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</si>
  <si>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</si>
  <si>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</si>
  <si>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</si>
  <si>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</si>
  <si>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</si>
  <si>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</si>
  <si>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</si>
  <si>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</si>
  <si>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</si>
  <si>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</si>
  <si>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</si>
  <si>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</si>
  <si>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</si>
  <si>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</si>
  <si>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</si>
  <si>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</si>
  <si>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</si>
  <si>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</si>
  <si>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</si>
  <si>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</si>
  <si>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</si>
  <si>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</si>
  <si>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</si>
  <si>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</si>
  <si>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</si>
  <si>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</si>
  <si>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</si>
  <si>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</si>
  <si>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</si>
  <si>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</si>
  <si>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</si>
  <si>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</si>
  <si>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</si>
  <si>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</si>
  <si>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</si>
  <si>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</si>
  <si>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</si>
  <si>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</si>
  <si>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</si>
  <si>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</si>
  <si>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</si>
  <si>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</si>
  <si>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</si>
  <si>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</si>
  <si>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</si>
  <si>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</si>
  <si>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</si>
  <si>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</si>
  <si>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</si>
  <si>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</si>
  <si>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</si>
  <si>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</si>
  <si>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</si>
  <si>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</si>
  <si>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</si>
  <si>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</si>
  <si>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</si>
  <si>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</si>
  <si>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</si>
  <si>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</si>
  <si>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</si>
  <si>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</si>
  <si>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</si>
  <si>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</si>
  <si>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</si>
  <si>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</si>
  <si>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</si>
  <si>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</si>
  <si>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</si>
  <si>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</si>
  <si>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</si>
  <si>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</si>
  <si>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</si>
  <si>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</si>
  <si>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</si>
  <si>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</si>
  <si>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</si>
  <si>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</si>
  <si>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</si>
  <si>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</si>
  <si>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</si>
  <si>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</si>
  <si>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</si>
  <si>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</si>
  <si>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</si>
  <si>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</si>
  <si>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</si>
  <si>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</si>
  <si>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</si>
  <si>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</si>
  <si>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</si>
  <si>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</si>
  <si>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</si>
  <si>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</si>
  <si>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</si>
  <si>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</si>
  <si>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</si>
  <si>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</si>
  <si>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</si>
  <si>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</si>
  <si>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</si>
  <si>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</si>
  <si>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</si>
  <si>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</si>
  <si>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</si>
  <si>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</si>
  <si>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</si>
  <si>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</si>
  <si>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</si>
  <si>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</si>
  <si>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</si>
  <si>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</si>
  <si>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</si>
  <si>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</si>
  <si>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</si>
  <si>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</si>
  <si>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</si>
  <si>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</si>
  <si>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</si>
  <si>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</si>
  <si>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</si>
  <si>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</si>
  <si>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</si>
  <si>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</si>
  <si>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</si>
  <si>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</si>
  <si>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</si>
  <si>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</si>
  <si>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</si>
  <si>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</si>
  <si>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</si>
  <si>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</si>
  <si>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</si>
  <si>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</si>
  <si>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</si>
  <si>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</si>
  <si>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</si>
  <si>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</si>
  <si>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</si>
  <si>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</si>
  <si>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</si>
  <si>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</si>
  <si>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</si>
  <si>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</si>
  <si>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</si>
  <si>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</si>
  <si>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</si>
  <si>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</si>
  <si>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</si>
  <si>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</si>
  <si>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</si>
  <si>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</si>
  <si>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</si>
  <si>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</si>
  <si>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</si>
  <si>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</si>
  <si>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</si>
  <si>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</si>
  <si>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</si>
  <si>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</si>
  <si>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</si>
  <si>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</si>
  <si>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</si>
  <si>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</si>
  <si>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</si>
  <si>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</si>
  <si>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</si>
  <si>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</si>
  <si>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</si>
  <si>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</si>
  <si>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</si>
  <si>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</si>
  <si>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</si>
  <si>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</si>
  <si>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</si>
  <si>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</si>
  <si>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</si>
  <si>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</si>
  <si>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</si>
  <si>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</si>
  <si>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</si>
  <si>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</si>
  <si>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</si>
  <si>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</si>
  <si>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</si>
  <si>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</si>
  <si>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</si>
  <si>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</si>
  <si>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</si>
  <si>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</si>
  <si>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</si>
  <si>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</si>
  <si>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</si>
  <si>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</si>
  <si>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</si>
  <si>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</si>
  <si>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</si>
  <si>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</si>
  <si>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</si>
  <si>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</si>
  <si>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</si>
  <si>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</si>
  <si>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</si>
  <si>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</si>
  <si>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</si>
  <si>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</si>
  <si>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</si>
  <si>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</si>
  <si>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</si>
  <si>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</si>
  <si>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</si>
  <si>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</si>
  <si>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</si>
  <si>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</si>
  <si>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</si>
  <si>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</si>
  <si>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</si>
  <si>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</si>
  <si>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</si>
  <si>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</si>
  <si>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</si>
  <si>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</si>
  <si>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</si>
  <si>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</si>
  <si>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</si>
  <si>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</si>
  <si>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</si>
  <si>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</si>
  <si>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</si>
  <si>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</si>
  <si>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</si>
  <si>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</si>
  <si>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</si>
  <si>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</si>
  <si>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</si>
  <si>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</si>
  <si>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</si>
  <si>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</si>
  <si>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</si>
  <si>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</si>
  <si>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</si>
  <si>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</si>
  <si>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</si>
  <si>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</si>
  <si>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</si>
  <si>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</si>
  <si>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</si>
  <si>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</si>
  <si>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</si>
  <si>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</si>
  <si>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</si>
  <si>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</si>
  <si>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</si>
  <si>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</si>
  <si>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</si>
  <si>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</si>
  <si>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</si>
  <si>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</si>
  <si>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</si>
  <si>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</si>
  <si>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</si>
  <si>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</si>
  <si>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</si>
  <si>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</si>
  <si>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</si>
  <si>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</si>
  <si>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</si>
  <si>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</si>
  <si>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</si>
  <si>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</si>
  <si>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</si>
  <si>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</si>
  <si>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</si>
  <si>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</si>
  <si>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</si>
  <si>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</si>
  <si>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</si>
  <si>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</si>
  <si>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</si>
  <si>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</si>
  <si>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</si>
  <si>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</si>
  <si>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</si>
  <si>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</si>
  <si>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</si>
  <si>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</si>
  <si>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</si>
  <si>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</si>
  <si>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</si>
  <si>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</si>
  <si>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</si>
  <si>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</si>
  <si>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</si>
  <si>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</si>
  <si>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</si>
  <si>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</si>
  <si>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</si>
  <si>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</si>
  <si>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</si>
  <si>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</si>
  <si>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</si>
  <si>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</si>
  <si>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</si>
  <si>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</si>
  <si>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</si>
  <si>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</si>
  <si>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</si>
  <si>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</si>
  <si>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</si>
  <si>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</si>
  <si>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</si>
  <si>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</si>
  <si>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</si>
  <si>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</si>
  <si>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</si>
  <si>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</si>
  <si>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</si>
  <si>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</si>
  <si>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</si>
  <si>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</si>
  <si>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</si>
  <si>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</si>
  <si>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</si>
  <si>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</si>
  <si>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</si>
  <si>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</si>
  <si>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</si>
  <si>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</si>
  <si>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</si>
  <si>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</si>
  <si>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</si>
  <si>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</si>
  <si>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</si>
  <si>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</si>
  <si>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</si>
  <si>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</si>
  <si>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</si>
  <si>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</si>
  <si>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</si>
  <si>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</si>
  <si>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</si>
  <si>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</si>
  <si>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</si>
  <si>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</si>
  <si>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</si>
  <si>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</si>
  <si>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</si>
  <si>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</si>
  <si>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</si>
  <si>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</si>
  <si>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</si>
  <si>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</si>
  <si>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</si>
  <si>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</si>
  <si>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</si>
  <si>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</si>
  <si>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</si>
  <si>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</si>
  <si>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</si>
  <si>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</si>
  <si>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</si>
  <si>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</si>
  <si>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</si>
  <si>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</si>
  <si>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</si>
  <si>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</si>
  <si>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</si>
  <si>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</si>
  <si>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</si>
  <si>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</si>
  <si>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</si>
  <si>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</si>
  <si>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</si>
  <si>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</si>
  <si>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</si>
  <si>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</si>
  <si>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</si>
  <si>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</si>
  <si>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</si>
  <si>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</si>
  <si>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</si>
  <si>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</si>
  <si>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</si>
  <si>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</si>
  <si>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</si>
  <si>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</si>
  <si>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</si>
  <si>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</si>
  <si>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</si>
  <si>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</si>
  <si>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</si>
  <si>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</si>
  <si>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</si>
  <si>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</si>
  <si>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</si>
  <si>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</si>
  <si>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</si>
  <si>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</si>
  <si>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</si>
  <si>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</si>
  <si>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</si>
  <si>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</si>
  <si>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</si>
  <si>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</si>
  <si>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</si>
  <si>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</si>
  <si>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</si>
  <si>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</si>
  <si>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</si>
  <si>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</si>
  <si>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</si>
  <si>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</si>
  <si>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</si>
  <si>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</si>
  <si>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</si>
  <si>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</si>
  <si>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</si>
  <si>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</si>
  <si>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</si>
  <si>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</si>
  <si>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</si>
  <si>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</si>
  <si>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</si>
  <si>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</si>
  <si>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</si>
  <si>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</si>
  <si>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</si>
  <si>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</si>
  <si>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</si>
  <si>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</si>
  <si>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</si>
  <si>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</si>
  <si>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</si>
  <si>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</si>
  <si>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</si>
  <si>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</si>
  <si>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</si>
  <si>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</si>
  <si>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</si>
  <si>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</si>
  <si>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</si>
  <si>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</si>
  <si>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</si>
  <si>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</si>
  <si>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</si>
  <si>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</si>
  <si>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</si>
  <si>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</si>
  <si>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</si>
  <si>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</si>
  <si>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</si>
  <si>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</si>
  <si>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</si>
  <si>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</si>
  <si>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</si>
  <si>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</si>
  <si>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</si>
  <si>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</si>
  <si>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</si>
  <si>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</si>
  <si>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</si>
  <si>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</si>
  <si>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</si>
  <si>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</si>
  <si>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</si>
  <si>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</si>
  <si>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</si>
  <si>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</si>
  <si>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</si>
  <si>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</si>
  <si>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</si>
  <si>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</si>
  <si>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</si>
  <si>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</si>
  <si>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</si>
  <si>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</si>
  <si>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</si>
  <si>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</si>
  <si>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</si>
  <si>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</si>
  <si>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</si>
  <si>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</si>
  <si>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</si>
  <si>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</si>
  <si>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</si>
  <si>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</si>
  <si>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</si>
  <si>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</si>
  <si>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</si>
  <si>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</si>
  <si>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</si>
  <si>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</si>
  <si>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</si>
  <si>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</si>
  <si>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</si>
  <si>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</si>
  <si>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</si>
  <si>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</si>
  <si>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</si>
  <si>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</si>
  <si>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</si>
  <si>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</si>
  <si>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</si>
  <si>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</si>
  <si>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</si>
  <si>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</si>
  <si>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</si>
  <si>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</si>
  <si>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</si>
  <si>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</si>
  <si>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</si>
  <si>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</si>
  <si>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</si>
  <si>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</si>
  <si>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</si>
  <si>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</si>
  <si>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</si>
  <si>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</si>
  <si>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</si>
  <si>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</si>
  <si>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</si>
  <si>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</si>
  <si>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</si>
  <si>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</si>
  <si>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</si>
  <si>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</si>
  <si>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</si>
  <si>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</si>
  <si>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</si>
  <si>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</si>
  <si>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</si>
  <si>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</si>
  <si>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</si>
  <si>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</si>
  <si>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</si>
  <si>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</si>
  <si>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</si>
  <si>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</si>
  <si>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</si>
  <si>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</si>
  <si>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</si>
  <si>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</si>
  <si>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</si>
  <si>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</si>
  <si>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</si>
  <si>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</si>
  <si>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</si>
  <si>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</si>
  <si>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</si>
  <si>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</si>
  <si>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</si>
  <si>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</si>
  <si>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</si>
  <si>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</si>
  <si>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</si>
  <si>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</si>
  <si>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</si>
  <si>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</si>
  <si>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</si>
  <si>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</si>
  <si>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</si>
  <si>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</si>
  <si>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</si>
  <si>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</si>
  <si>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</si>
  <si>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</si>
  <si>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</si>
  <si>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</si>
  <si>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</si>
  <si>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</si>
  <si>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</si>
  <si>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</si>
  <si>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</si>
  <si>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</si>
  <si>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</si>
  <si>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</si>
  <si>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</si>
  <si>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</si>
  <si>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</si>
  <si>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</si>
  <si>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</si>
  <si>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</si>
  <si>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</si>
  <si>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</si>
  <si>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</si>
  <si>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</si>
  <si>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</si>
  <si>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</si>
  <si>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</si>
  <si>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</si>
  <si>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</si>
  <si>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</si>
  <si>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</si>
  <si>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</si>
  <si>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</si>
  <si>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</si>
  <si>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</si>
  <si>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</si>
  <si>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</si>
  <si>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</si>
  <si>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</si>
  <si>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</si>
  <si>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</si>
  <si>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</si>
  <si>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</si>
  <si>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</si>
  <si>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</si>
  <si>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</si>
  <si>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</si>
  <si>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</si>
  <si>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</si>
  <si>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</si>
  <si>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</si>
  <si>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</si>
  <si>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</si>
  <si>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</si>
  <si>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</si>
  <si>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</si>
  <si>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</si>
  <si>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</si>
  <si>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</si>
  <si>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</si>
  <si>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</si>
  <si>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</si>
  <si>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</si>
  <si>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</si>
  <si>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</si>
  <si>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</si>
  <si>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</si>
  <si>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</si>
  <si>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</si>
  <si>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</si>
  <si>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</si>
  <si>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</si>
  <si>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</si>
  <si>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</si>
  <si>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</si>
  <si>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</si>
  <si>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</si>
  <si>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</si>
  <si>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</si>
  <si>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</si>
  <si>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</si>
  <si>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</si>
  <si>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</si>
  <si>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</si>
  <si>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</si>
  <si>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</si>
  <si>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</si>
  <si>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</si>
  <si>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</si>
  <si>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</si>
  <si>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</si>
  <si>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</si>
  <si>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</si>
  <si>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</si>
  <si>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</si>
  <si>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</si>
  <si>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</si>
  <si>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</si>
  <si>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</si>
  <si>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</si>
  <si>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</si>
  <si>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</si>
  <si>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</si>
  <si>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</si>
  <si>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</si>
  <si>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</si>
  <si>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</si>
  <si>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</si>
  <si>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</si>
  <si>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</si>
  <si>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</si>
  <si>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</si>
  <si>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</si>
  <si>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</si>
  <si>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</si>
  <si>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</si>
  <si>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</si>
  <si>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</si>
  <si>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</si>
  <si>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</si>
  <si>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</si>
  <si>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</si>
  <si>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</si>
  <si>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</si>
  <si>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</si>
  <si>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</si>
  <si>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</si>
  <si>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</si>
  <si>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</si>
  <si>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</si>
  <si>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</si>
  <si>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</si>
  <si>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</si>
  <si>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</si>
  <si>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</si>
  <si>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</si>
  <si>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</si>
  <si>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</si>
  <si>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</si>
  <si>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</si>
  <si>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</si>
  <si>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</si>
  <si>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</si>
  <si>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</si>
  <si>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</si>
  <si>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</si>
  <si>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</si>
  <si>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</si>
  <si>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</si>
  <si>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</si>
  <si>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</si>
  <si>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</si>
  <si>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</si>
  <si>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</si>
  <si>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</si>
  <si>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</si>
  <si>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</si>
  <si>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</si>
  <si>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</si>
  <si>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</si>
  <si>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</si>
  <si>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</si>
  <si>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</si>
  <si>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</si>
  <si>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</si>
  <si>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</si>
  <si>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</si>
  <si>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</si>
  <si>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</si>
  <si>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</si>
  <si>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</si>
  <si>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</si>
  <si>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</si>
  <si>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</si>
  <si>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</si>
  <si>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</si>
  <si>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</si>
  <si>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</si>
  <si>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</si>
  <si>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</si>
  <si>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</si>
  <si>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</si>
  <si>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</si>
  <si>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</si>
  <si>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</si>
  <si>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</si>
  <si>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</si>
  <si>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</si>
  <si>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</si>
  <si>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</si>
  <si>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</si>
  <si>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</si>
  <si>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</si>
  <si>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</si>
  <si>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</si>
  <si>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</si>
  <si>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</si>
  <si>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</si>
  <si>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</si>
  <si>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</si>
  <si>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</si>
  <si>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</si>
  <si>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</si>
  <si>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</si>
  <si>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</si>
  <si>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</si>
  <si>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</si>
  <si>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</si>
  <si>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</si>
  <si>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</si>
  <si>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</si>
  <si>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</si>
  <si>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</si>
  <si>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</si>
  <si>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</si>
  <si>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</si>
  <si>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</si>
  <si>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</si>
  <si>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</si>
  <si>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</si>
  <si>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</si>
  <si>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</si>
  <si>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</si>
  <si>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</si>
  <si>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</si>
  <si>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</si>
  <si>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</si>
  <si>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</si>
  <si>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</si>
  <si>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</si>
  <si>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</si>
  <si>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</si>
  <si>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</si>
  <si>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</si>
  <si>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</si>
  <si>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</si>
  <si>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</si>
  <si>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</si>
  <si>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</si>
  <si>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</si>
  <si>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</si>
  <si>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</si>
  <si>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</si>
  <si>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</si>
  <si>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</si>
  <si>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</si>
  <si>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</si>
  <si>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</si>
  <si>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</si>
  <si>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</si>
  <si>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</si>
  <si>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</si>
  <si>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</si>
  <si>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</si>
  <si>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</si>
  <si>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</si>
  <si>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</si>
  <si>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</si>
  <si>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</si>
  <si>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</si>
  <si>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</si>
  <si>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</si>
  <si>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</si>
  <si>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</si>
  <si>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</si>
  <si>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</si>
  <si>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</si>
  <si>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</si>
  <si>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</si>
  <si>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</si>
  <si>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</si>
  <si>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</si>
  <si>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</si>
  <si>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</si>
  <si>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</si>
  <si>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</si>
  <si>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</si>
  <si>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</si>
  <si>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</si>
  <si>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</si>
  <si>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</si>
  <si>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</si>
  <si>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</si>
  <si>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</si>
  <si>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</si>
  <si>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</si>
  <si>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</si>
  <si>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</si>
  <si>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</si>
  <si>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</si>
  <si>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</si>
  <si>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</si>
  <si>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</si>
  <si>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</si>
  <si>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</si>
  <si>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</si>
  <si>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</si>
  <si>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</si>
  <si>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</si>
  <si>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</si>
  <si>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</si>
  <si>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</si>
  <si>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</si>
  <si>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</si>
  <si>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</si>
  <si>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</si>
  <si>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</si>
  <si>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</si>
  <si>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</si>
  <si>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</si>
  <si>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</si>
  <si>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</si>
  <si>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</si>
  <si>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</si>
  <si>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</si>
  <si>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</si>
  <si>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</si>
  <si>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</si>
  <si>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</si>
  <si>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</si>
  <si>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</si>
  <si>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</si>
  <si>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</si>
  <si>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</si>
  <si>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</si>
  <si>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</si>
  <si>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</si>
  <si>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</si>
  <si>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</si>
  <si>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</si>
  <si>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</si>
  <si>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</si>
  <si>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</si>
  <si>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</si>
  <si>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</si>
  <si>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</si>
  <si>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</si>
  <si>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</si>
  <si>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</si>
  <si>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</si>
  <si>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</si>
  <si>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</si>
  <si>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</si>
  <si>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</si>
  <si>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</si>
  <si>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</si>
  <si>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</si>
  <si>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</si>
  <si>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</si>
  <si>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</si>
  <si>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</si>
  <si>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</si>
  <si>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</si>
  <si>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</si>
  <si>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</si>
  <si>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</si>
  <si>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</si>
  <si>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</si>
  <si>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</si>
  <si>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</si>
  <si>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</si>
  <si>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</si>
  <si>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</si>
  <si>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</si>
  <si>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</si>
  <si>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</si>
  <si>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</si>
  <si>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</si>
  <si>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</si>
  <si>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</si>
  <si>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</si>
  <si>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</si>
  <si>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</si>
  <si>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</si>
  <si>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</si>
  <si>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</si>
  <si>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</si>
  <si>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</si>
  <si>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</si>
  <si>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</si>
  <si>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</si>
  <si>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</si>
  <si>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</si>
  <si>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</si>
  <si>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</si>
  <si>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</si>
  <si>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</si>
  <si>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</si>
  <si>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</si>
  <si>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</si>
  <si>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</si>
  <si>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</si>
  <si>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</si>
  <si>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</si>
  <si>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</si>
  <si>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</si>
  <si>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</si>
  <si>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</si>
  <si>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</si>
  <si>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</si>
  <si>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</si>
  <si>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</si>
  <si>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</si>
  <si>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</si>
  <si>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</si>
  <si>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</si>
  <si>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</si>
  <si>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</si>
  <si>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</si>
  <si>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</si>
  <si>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</si>
  <si>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</si>
  <si>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</si>
  <si>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</si>
  <si>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</si>
  <si>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</si>
  <si>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</si>
  <si>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</si>
  <si>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</si>
  <si>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</si>
  <si>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</si>
  <si>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</si>
  <si>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</si>
  <si>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</si>
  <si>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</si>
  <si>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</si>
  <si>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</si>
  <si>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</si>
  <si>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</si>
  <si>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</si>
  <si>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</si>
  <si>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</si>
  <si>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</si>
  <si>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</si>
  <si>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</si>
  <si>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</si>
  <si>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</si>
  <si>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</si>
  <si>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</si>
  <si>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</si>
  <si>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</si>
  <si>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</si>
  <si>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</si>
  <si>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</si>
  <si>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</si>
  <si>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</si>
  <si>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</si>
  <si>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</si>
  <si>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</si>
  <si>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</si>
  <si>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</si>
  <si>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</si>
  <si>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</si>
  <si>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</si>
  <si>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</si>
  <si>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</si>
  <si>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</si>
  <si>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</si>
  <si>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</si>
  <si>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</si>
  <si>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</si>
  <si>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</si>
  <si>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</si>
  <si>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</si>
  <si>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</si>
  <si>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</si>
  <si>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</si>
  <si>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</si>
  <si>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</si>
  <si>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</si>
  <si>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</si>
  <si>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</si>
  <si>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</si>
  <si>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</si>
  <si>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</si>
  <si>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</si>
  <si>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</si>
  <si>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</si>
  <si>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</si>
  <si>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</si>
  <si>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</si>
  <si>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</si>
  <si>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</si>
  <si>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</si>
  <si>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</si>
  <si>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</si>
  <si>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</si>
  <si>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</si>
  <si>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</si>
  <si>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</si>
  <si>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</si>
  <si>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</si>
  <si>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</si>
  <si>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</si>
  <si>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</si>
  <si>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</si>
  <si>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</si>
  <si>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</si>
  <si>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</si>
  <si>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</si>
  <si>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</si>
  <si>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</si>
  <si>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</si>
  <si>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</si>
  <si>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</si>
  <si>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</si>
  <si>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</si>
  <si>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</si>
  <si>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</si>
  <si>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</si>
  <si>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</si>
  <si>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</si>
  <si>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</si>
  <si>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</si>
  <si>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</si>
  <si>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</si>
  <si>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</si>
  <si>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</si>
  <si>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</si>
  <si>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</si>
  <si>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</si>
  <si>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</si>
  <si>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</si>
  <si>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</si>
  <si>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</si>
  <si>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</si>
  <si>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</si>
  <si>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</si>
  <si>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</si>
  <si>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</si>
  <si>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</si>
  <si>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</si>
  <si>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</si>
  <si>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</si>
  <si>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</si>
  <si>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</si>
  <si>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</si>
  <si>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</si>
  <si>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</si>
  <si>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</si>
  <si>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</si>
  <si>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</si>
  <si>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</si>
  <si>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</si>
  <si>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</si>
  <si>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</si>
  <si>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</si>
  <si>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</si>
  <si>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</si>
  <si>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</si>
  <si>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</si>
  <si>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</si>
  <si>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</si>
  <si>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</si>
  <si>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</si>
  <si>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</si>
  <si>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</si>
  <si>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</si>
  <si>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</si>
  <si>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</si>
  <si>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</si>
  <si>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</si>
  <si>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</si>
  <si>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</si>
  <si>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</si>
  <si>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</si>
  <si>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</si>
  <si>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</si>
  <si>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</si>
  <si>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</si>
  <si>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</si>
  <si>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</si>
  <si>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</si>
  <si>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</si>
  <si>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</si>
  <si>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</si>
  <si>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</si>
  <si>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</si>
  <si>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</si>
  <si>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</si>
  <si>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</si>
  <si>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</si>
  <si>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</si>
  <si>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</si>
  <si>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</si>
  <si>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</si>
  <si>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</si>
  <si>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</si>
  <si>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</si>
  <si>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</si>
  <si>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</si>
  <si>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</si>
  <si>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</si>
  <si>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</si>
  <si>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</si>
  <si>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</si>
  <si>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</si>
  <si>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</si>
  <si>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</si>
  <si>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</si>
  <si>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</si>
  <si>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</si>
  <si>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</si>
  <si>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</si>
  <si>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</si>
  <si>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</si>
  <si>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</si>
  <si>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</si>
  <si>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</si>
  <si>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</si>
  <si>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</si>
  <si>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</si>
  <si>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</si>
  <si>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</si>
  <si>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</si>
  <si>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</si>
  <si>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</si>
  <si>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</si>
  <si>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</si>
  <si>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</si>
  <si>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</si>
  <si>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</si>
  <si>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</si>
  <si>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</si>
  <si>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</si>
  <si>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</si>
  <si>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</si>
  <si>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</si>
  <si>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</si>
  <si>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</si>
  <si>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</si>
  <si>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</si>
  <si>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</si>
  <si>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</si>
  <si>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</si>
  <si>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</si>
  <si>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</si>
  <si>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</si>
  <si>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</si>
  <si>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</si>
  <si>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</si>
  <si>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</si>
  <si>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</si>
  <si>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</si>
  <si>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</si>
  <si>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</si>
  <si>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</si>
  <si>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</si>
  <si>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</si>
  <si>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</si>
  <si>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</si>
  <si>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</si>
  <si>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</si>
  <si>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</si>
  <si>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</si>
  <si>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</si>
  <si>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</si>
  <si>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</si>
  <si>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</si>
  <si>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</si>
  <si>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</si>
  <si>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</si>
  <si>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</si>
  <si>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</si>
  <si>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</si>
  <si>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</si>
  <si>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</si>
  <si>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</si>
  <si>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</si>
  <si>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</si>
  <si>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</si>
  <si>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</si>
  <si>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</si>
  <si>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</si>
  <si>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</si>
  <si>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</si>
  <si>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</si>
  <si>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</si>
  <si>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</si>
  <si>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</si>
  <si>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</si>
  <si>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</si>
  <si>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</si>
  <si>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</si>
  <si>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</si>
  <si>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</si>
  <si>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</si>
  <si>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</si>
  <si>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</si>
  <si>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</si>
  <si>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</si>
  <si>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</si>
  <si>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</si>
  <si>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</si>
  <si>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</si>
  <si>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</si>
  <si>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</si>
  <si>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</si>
  <si>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</si>
  <si>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</si>
  <si>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</si>
  <si>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</si>
  <si>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</si>
  <si>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</si>
  <si>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</si>
  <si>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</si>
  <si>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</si>
  <si>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</si>
  <si>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</si>
  <si>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</si>
  <si>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</si>
  <si>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</si>
  <si>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</si>
  <si>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</si>
  <si>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</si>
  <si>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</si>
  <si>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</si>
  <si>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</si>
  <si>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</si>
  <si>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</si>
  <si>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</si>
  <si>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</si>
  <si>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</si>
  <si>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</si>
  <si>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</si>
  <si>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</si>
  <si>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</si>
  <si>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</si>
  <si>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</si>
  <si>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</si>
  <si>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</si>
  <si>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</si>
  <si>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</si>
  <si>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</si>
  <si>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</si>
  <si>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</si>
  <si>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</si>
  <si>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</si>
  <si>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</si>
  <si>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</si>
  <si>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</si>
  <si>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</si>
  <si>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</si>
  <si>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</si>
  <si>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</si>
  <si>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</si>
  <si>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</si>
  <si>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</si>
  <si>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</si>
  <si>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</si>
  <si>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</si>
  <si>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</si>
  <si>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</si>
  <si>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</si>
  <si>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</si>
  <si>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</si>
  <si>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</si>
  <si>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</si>
  <si>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</si>
  <si>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</si>
  <si>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</si>
  <si>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</si>
  <si>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</si>
  <si>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</si>
  <si>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</si>
  <si>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</si>
  <si>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</si>
  <si>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</si>
  <si>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</si>
  <si>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</si>
  <si>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</si>
  <si>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</si>
  <si>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</si>
  <si>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</si>
  <si>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</si>
  <si>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</si>
  <si>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</si>
  <si>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</si>
  <si>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</si>
  <si>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</si>
  <si>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</si>
  <si>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</si>
  <si>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</si>
  <si>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</si>
  <si>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</si>
  <si>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</si>
  <si>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</si>
  <si>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</si>
  <si>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</si>
  <si>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</si>
  <si>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</si>
  <si>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</si>
  <si>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</si>
  <si>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</si>
  <si>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</si>
  <si>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</si>
  <si>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</si>
  <si>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</si>
  <si>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</si>
  <si>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</si>
  <si>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</si>
  <si>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</si>
  <si>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</si>
  <si>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</si>
  <si>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</si>
  <si>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</si>
  <si>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</si>
  <si>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</si>
  <si>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</si>
  <si>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</si>
  <si>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</si>
  <si>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</si>
  <si>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</si>
  <si>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</si>
  <si>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</si>
  <si>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</si>
  <si>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</si>
  <si>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</si>
  <si>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</si>
  <si>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</si>
  <si>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</si>
  <si>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</si>
  <si>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</si>
  <si>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</si>
  <si>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</si>
  <si>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</si>
  <si>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</si>
  <si>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</si>
  <si>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</si>
  <si>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</si>
  <si>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</si>
  <si>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</si>
  <si>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</si>
  <si>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</si>
  <si>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</si>
  <si>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</si>
  <si>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</si>
  <si>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</si>
  <si>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</si>
  <si>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</si>
  <si>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</si>
  <si>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</si>
  <si>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</si>
  <si>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</si>
  <si>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</si>
  <si>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</si>
  <si>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</si>
  <si>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</si>
  <si>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</si>
  <si>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</si>
  <si>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</si>
  <si>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</si>
  <si>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</si>
  <si>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</si>
  <si>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</si>
  <si>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</si>
  <si>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</si>
  <si>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</si>
  <si>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</si>
  <si>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</si>
  <si>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</si>
  <si>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</si>
  <si>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</si>
  <si>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</si>
  <si>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</si>
  <si>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</si>
  <si>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</si>
  <si>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</si>
  <si>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</si>
  <si>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</si>
  <si>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</si>
  <si>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</si>
  <si>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</si>
  <si>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</si>
  <si>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</si>
  <si>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</si>
  <si>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</si>
  <si>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</si>
  <si>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</si>
  <si>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</si>
  <si>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</si>
  <si>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</si>
  <si>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</si>
  <si>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</si>
  <si>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</si>
  <si>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</si>
  <si>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</si>
  <si>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</si>
  <si>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</si>
  <si>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</si>
  <si>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</si>
  <si>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</si>
  <si>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</si>
  <si>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</si>
  <si>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</si>
  <si>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</si>
  <si>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</si>
  <si>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</si>
  <si>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</si>
  <si>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</si>
  <si>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</si>
  <si>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</si>
  <si>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</si>
  <si>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</si>
  <si>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</si>
  <si>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</si>
  <si>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</si>
  <si>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</si>
  <si>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</si>
  <si>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</si>
  <si>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</si>
  <si>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</si>
  <si>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</si>
  <si>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</si>
  <si>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</si>
  <si>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</si>
  <si>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</si>
  <si>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</si>
  <si>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</si>
  <si>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</si>
  <si>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</si>
  <si>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</si>
  <si>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</si>
  <si>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</si>
  <si>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</si>
  <si>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</si>
  <si>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</si>
  <si>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</si>
  <si>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</si>
  <si>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</si>
  <si>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</si>
  <si>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</si>
  <si>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</si>
  <si>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</si>
  <si>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</si>
  <si>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</si>
  <si>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</si>
  <si>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</si>
  <si>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</si>
  <si>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</si>
  <si>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</si>
  <si>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</si>
  <si>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</si>
  <si>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</si>
  <si>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</si>
  <si>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</si>
  <si>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</si>
  <si>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</si>
  <si>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</si>
  <si>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</si>
  <si>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</si>
  <si>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</si>
  <si>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</si>
  <si>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</si>
  <si>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</si>
  <si>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</si>
  <si>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</si>
  <si>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</si>
  <si>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</si>
  <si>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</si>
  <si>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</si>
  <si>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</si>
  <si>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</si>
  <si>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</si>
  <si>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</si>
  <si>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</si>
  <si>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</si>
  <si>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</si>
  <si>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</si>
  <si>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</si>
  <si>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</si>
  <si>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</si>
  <si>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</si>
  <si>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</si>
  <si>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</si>
  <si>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</si>
  <si>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</si>
  <si>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</si>
  <si>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</si>
  <si>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</si>
  <si>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</si>
  <si>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</si>
  <si>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</si>
  <si>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</si>
  <si>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</si>
  <si>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</si>
  <si>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</si>
  <si>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</si>
  <si>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</si>
  <si>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</si>
  <si>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</si>
  <si>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</si>
  <si>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</si>
  <si>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</si>
  <si>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</si>
  <si>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</si>
  <si>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</si>
  <si>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</si>
  <si>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</si>
  <si>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</si>
  <si>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</si>
  <si>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</si>
  <si>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</si>
  <si>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</si>
  <si>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</si>
  <si>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</si>
  <si>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</si>
  <si>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</si>
  <si>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</si>
  <si>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</si>
  <si>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</si>
  <si>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</si>
  <si>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</si>
  <si>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</si>
  <si>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</si>
  <si>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</si>
  <si>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</si>
  <si>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</si>
  <si>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</si>
  <si>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</si>
  <si>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</si>
  <si>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</si>
  <si>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</si>
  <si>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</si>
  <si>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</si>
  <si>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</si>
  <si>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</si>
  <si>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</si>
  <si>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</si>
  <si>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</si>
  <si>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</si>
  <si>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</si>
  <si>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</si>
  <si>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</si>
  <si>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</si>
  <si>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</si>
  <si>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</si>
  <si>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</si>
  <si>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</si>
  <si>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</si>
  <si>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</si>
  <si>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</si>
  <si>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</si>
  <si>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</si>
  <si>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</si>
  <si>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</si>
  <si>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</si>
  <si>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</si>
  <si>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</si>
  <si>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</si>
  <si>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</si>
  <si>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</si>
  <si>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</si>
  <si>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</si>
  <si>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</si>
  <si>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</si>
  <si>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</si>
  <si>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</si>
  <si>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</si>
  <si>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</si>
  <si>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</si>
  <si>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</si>
  <si>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</si>
  <si>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</si>
  <si>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</si>
  <si>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</si>
  <si>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</si>
  <si>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</si>
  <si>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</si>
  <si>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</si>
  <si>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</si>
  <si>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</si>
  <si>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</si>
  <si>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</si>
  <si>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</si>
  <si>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</si>
  <si>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</si>
  <si>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</si>
  <si>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</si>
  <si>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</si>
  <si>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</si>
  <si>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</si>
  <si>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</si>
  <si>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</si>
  <si>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</si>
  <si>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</si>
  <si>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</si>
  <si>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</si>
  <si>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</si>
  <si>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</si>
  <si>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</si>
  <si>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</si>
  <si>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</si>
  <si>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</si>
  <si>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</si>
  <si>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</si>
  <si>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</si>
  <si>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</si>
  <si>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</si>
  <si>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</si>
  <si>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</si>
  <si>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</si>
  <si>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</si>
  <si>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</si>
  <si>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</si>
  <si>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</si>
  <si>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</si>
  <si>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</si>
  <si>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</si>
  <si>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</si>
  <si>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</si>
  <si>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</si>
  <si>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</si>
  <si>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</si>
  <si>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</si>
  <si>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</si>
  <si>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</si>
  <si>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</si>
  <si>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</si>
  <si>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</si>
  <si>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</si>
  <si>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</si>
  <si>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</si>
  <si>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</si>
  <si>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</si>
  <si>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</si>
  <si>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</si>
  <si>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</si>
  <si>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</si>
  <si>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</si>
  <si>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</si>
  <si>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</si>
  <si>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</si>
  <si>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</si>
  <si>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</si>
  <si>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</si>
  <si>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</si>
  <si>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</si>
  <si>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</si>
  <si>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</si>
  <si>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</si>
  <si>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</si>
  <si>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</si>
  <si>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</si>
  <si>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</si>
  <si>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</si>
  <si>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</si>
  <si>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</si>
  <si>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</si>
  <si>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</si>
  <si>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</si>
  <si>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</si>
  <si>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</si>
  <si>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</si>
  <si>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</si>
  <si>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</si>
  <si>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</si>
  <si>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</si>
  <si>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</si>
  <si>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</si>
  <si>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</si>
  <si>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</si>
  <si>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</si>
  <si>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</si>
  <si>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</si>
  <si>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</si>
  <si>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</si>
  <si>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</si>
  <si>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</si>
  <si>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</si>
  <si>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</si>
  <si>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</si>
  <si>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</si>
  <si>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</si>
  <si>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</si>
  <si>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</si>
  <si>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</si>
  <si>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</si>
  <si>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</si>
  <si>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</si>
  <si>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</si>
  <si>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</si>
  <si>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</si>
  <si>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</si>
  <si>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</si>
  <si>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</si>
  <si>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</si>
  <si>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</si>
  <si>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</si>
  <si>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</si>
  <si>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</si>
  <si>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</si>
  <si>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</si>
  <si>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</si>
  <si>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</si>
  <si>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</si>
  <si>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</si>
  <si>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</si>
  <si>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</si>
  <si>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</si>
  <si>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</si>
  <si>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</si>
  <si>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</si>
  <si>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</si>
  <si>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</si>
  <si>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</si>
  <si>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</si>
  <si>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</si>
  <si>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</si>
  <si>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</si>
  <si>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</si>
  <si>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</si>
  <si>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</si>
  <si>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</si>
  <si>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</si>
  <si>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</si>
  <si>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</si>
  <si>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</si>
  <si>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</si>
  <si>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</si>
  <si>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</si>
  <si>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</si>
  <si>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</si>
  <si>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</si>
  <si>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</si>
  <si>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</si>
  <si>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</si>
  <si>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</si>
  <si>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</si>
  <si>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</si>
  <si>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</si>
  <si>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</si>
  <si>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</si>
  <si>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</si>
  <si>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</si>
  <si>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</si>
  <si>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</si>
  <si>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</si>
  <si>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</si>
  <si>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</si>
  <si>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</si>
  <si>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</si>
  <si>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</si>
  <si>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</si>
  <si>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</si>
  <si>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</si>
  <si>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</si>
  <si>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</si>
  <si>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</si>
  <si>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</si>
  <si>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</si>
  <si>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</si>
  <si>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</si>
  <si>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</si>
  <si>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</si>
  <si>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</si>
  <si>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</si>
  <si>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</si>
  <si>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</si>
  <si>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</si>
  <si>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</si>
  <si>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</si>
  <si>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</si>
  <si>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</si>
  <si>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</si>
  <si>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</si>
  <si>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</si>
  <si>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</si>
  <si>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</si>
  <si>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</si>
  <si>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</si>
  <si>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</si>
  <si>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</si>
  <si>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</si>
  <si>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</si>
  <si>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</si>
  <si>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</si>
  <si>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</si>
  <si>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</si>
  <si>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</si>
  <si>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</si>
  <si>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</si>
  <si>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</si>
  <si>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</si>
  <si>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</si>
  <si>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</si>
  <si>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</si>
  <si>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</si>
  <si>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</si>
  <si>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</si>
  <si>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</si>
  <si>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</si>
  <si>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</si>
  <si>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</si>
  <si>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</si>
  <si>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</si>
  <si>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</si>
  <si>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</si>
  <si>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</si>
  <si>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</si>
  <si>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</si>
  <si>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</si>
  <si>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</si>
  <si>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</si>
  <si>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</si>
  <si>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</si>
  <si>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</si>
  <si>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</si>
  <si>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</si>
  <si>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</si>
  <si>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</si>
  <si>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</si>
  <si>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</si>
  <si>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</si>
  <si>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</si>
  <si>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</si>
  <si>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</si>
  <si>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</si>
  <si>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</si>
  <si>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</si>
  <si>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</si>
  <si>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</si>
  <si>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</si>
  <si>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</si>
  <si>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</si>
  <si>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</si>
  <si>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</si>
  <si>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</si>
  <si>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</si>
  <si>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</si>
  <si>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</si>
  <si>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</si>
  <si>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</si>
  <si>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</si>
  <si>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</si>
  <si>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</si>
  <si>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</si>
  <si>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</si>
  <si>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</si>
  <si>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</si>
  <si>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</si>
  <si>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</si>
  <si>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</si>
  <si>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</si>
  <si>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</si>
  <si>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</si>
  <si>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</si>
  <si>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</si>
  <si>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</si>
  <si>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</si>
  <si>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</si>
  <si>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</si>
  <si>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</si>
  <si>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</si>
  <si>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</si>
  <si>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</si>
  <si>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</si>
  <si>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</si>
  <si>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</si>
  <si>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</si>
  <si>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</si>
  <si>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</si>
  <si>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</si>
  <si>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</si>
  <si>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</si>
  <si>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</si>
  <si>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</si>
  <si>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</si>
  <si>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</si>
  <si>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</si>
  <si>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</si>
  <si>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</si>
  <si>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</si>
  <si>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</si>
  <si>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</si>
  <si>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</si>
  <si>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</si>
  <si>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</si>
  <si>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</si>
  <si>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</si>
  <si>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</si>
  <si>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</si>
  <si>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</si>
  <si>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</si>
  <si>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</si>
  <si>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</si>
  <si>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</si>
  <si>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</si>
  <si>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</si>
  <si>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</si>
  <si>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</si>
  <si>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</si>
  <si>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</si>
  <si>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</si>
  <si>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</si>
  <si>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</si>
  <si>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</si>
  <si>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</si>
  <si>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</si>
  <si>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</si>
  <si>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</si>
  <si>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</si>
  <si>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</si>
  <si>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</si>
  <si>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</si>
  <si>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</si>
  <si>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</si>
  <si>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</si>
  <si>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</si>
  <si>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</si>
  <si>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</si>
  <si>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</si>
  <si>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</si>
  <si>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</si>
  <si>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</si>
  <si>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</si>
  <si>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</si>
  <si>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</si>
  <si>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</si>
  <si>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</si>
  <si>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</si>
  <si>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</si>
  <si>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</si>
  <si>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</si>
  <si>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</si>
  <si>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</si>
  <si>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</si>
  <si>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</si>
  <si>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</si>
  <si>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</si>
  <si>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</si>
  <si>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</si>
  <si>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</si>
  <si>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</si>
  <si>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</si>
  <si>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</si>
  <si>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</si>
  <si>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</si>
  <si>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</si>
  <si>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</si>
  <si>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</si>
  <si>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</si>
  <si>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</si>
  <si>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</si>
  <si>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</si>
  <si>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</si>
  <si>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</si>
  <si>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</si>
  <si>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</si>
  <si>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</si>
  <si>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</si>
  <si>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</si>
  <si>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</si>
  <si>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</si>
  <si>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</si>
  <si>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</si>
  <si>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</si>
  <si>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</si>
  <si>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</si>
  <si>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</si>
  <si>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</si>
  <si>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</si>
  <si>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</si>
  <si>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</si>
  <si>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</si>
  <si>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</si>
  <si>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</si>
  <si>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</si>
  <si>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</si>
  <si>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</si>
  <si>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</si>
  <si>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</si>
  <si>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</si>
  <si>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</si>
  <si>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</si>
  <si>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</si>
  <si>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</si>
  <si>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</si>
  <si>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</si>
  <si>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</si>
  <si>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</si>
  <si>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</si>
  <si>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</si>
  <si>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</si>
  <si>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</si>
  <si>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</si>
  <si>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</si>
  <si>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</si>
  <si>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</si>
  <si>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</si>
  <si>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</si>
  <si>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</si>
  <si>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</si>
  <si>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</si>
  <si>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</si>
  <si>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</si>
  <si>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</si>
  <si>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</si>
  <si>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</si>
  <si>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</si>
  <si>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</si>
  <si>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</si>
  <si>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</si>
  <si>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</si>
  <si>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</si>
  <si>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</si>
  <si>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</si>
  <si>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</si>
  <si>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</si>
  <si>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</si>
  <si>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</si>
  <si>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</si>
  <si>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</si>
  <si>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</si>
  <si>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</si>
  <si>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</si>
  <si>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</si>
  <si>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</si>
  <si>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</si>
  <si>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</si>
  <si>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</si>
  <si>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</si>
  <si>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</si>
  <si>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</si>
  <si>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</si>
  <si>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</si>
  <si>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</si>
  <si>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</si>
  <si>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</si>
  <si>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</si>
  <si>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</si>
  <si>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</si>
  <si>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</si>
  <si>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</si>
  <si>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</si>
  <si>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</si>
  <si>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</si>
  <si>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</si>
  <si>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</si>
  <si>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</si>
  <si>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</si>
  <si>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</si>
  <si>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</si>
  <si>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</si>
  <si>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</si>
  <si>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</si>
  <si>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</si>
  <si>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</si>
  <si>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</si>
  <si>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</si>
  <si>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</si>
  <si>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</si>
  <si>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</si>
  <si>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</si>
  <si>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</si>
  <si>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</si>
  <si>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</si>
  <si>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</si>
  <si>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</si>
  <si>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</si>
  <si>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</si>
  <si>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</si>
  <si>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</si>
  <si>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</si>
  <si>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</si>
  <si>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</si>
  <si>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</si>
  <si>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</si>
  <si>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</si>
  <si>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</si>
  <si>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</si>
  <si>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</si>
  <si>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</si>
  <si>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</si>
  <si>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</si>
  <si>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</si>
  <si>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</si>
  <si>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</si>
  <si>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</si>
  <si>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</si>
  <si>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</si>
  <si>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</si>
  <si>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</si>
  <si>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</si>
  <si>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</si>
  <si>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</si>
  <si>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</si>
  <si>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</si>
  <si>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</si>
  <si>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</si>
  <si>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</si>
  <si>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</si>
  <si>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</si>
  <si>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</si>
  <si>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</si>
  <si>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</si>
  <si>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</si>
  <si>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</si>
  <si>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</si>
  <si>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</si>
  <si>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</si>
  <si>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</si>
  <si>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</si>
  <si>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</si>
  <si>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</si>
  <si>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</si>
  <si>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</si>
  <si>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</si>
  <si>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</si>
  <si>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</si>
  <si>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</si>
  <si>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</si>
  <si>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</si>
  <si>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</si>
  <si>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</si>
  <si>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</si>
  <si>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</si>
  <si>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</si>
  <si>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</si>
  <si>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</si>
  <si>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</si>
  <si>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</si>
  <si>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</si>
  <si>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</si>
  <si>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</si>
  <si>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</si>
  <si>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</si>
  <si>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</si>
  <si>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</si>
  <si>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</si>
  <si>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</si>
  <si>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</si>
  <si>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</si>
  <si>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</si>
  <si>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</si>
  <si>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</si>
  <si>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</si>
  <si>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</si>
  <si>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</si>
  <si>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</si>
  <si>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</si>
  <si>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</si>
  <si>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</si>
  <si>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</si>
  <si>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</si>
  <si>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</si>
  <si>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</si>
  <si>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</si>
  <si>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</si>
  <si>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</si>
  <si>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</si>
  <si>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</si>
  <si>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</si>
  <si>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</si>
  <si>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</si>
  <si>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</si>
  <si>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</si>
  <si>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</si>
  <si>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</si>
  <si>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</si>
  <si>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</si>
  <si>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</si>
  <si>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</si>
  <si>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</si>
  <si>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</si>
  <si>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</si>
  <si>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</si>
  <si>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</si>
  <si>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</si>
  <si>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</si>
  <si>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</si>
  <si>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</si>
  <si>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</si>
  <si>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</si>
  <si>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</si>
  <si>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</si>
  <si>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</si>
  <si>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</si>
  <si>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</si>
  <si>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</si>
  <si>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</si>
  <si>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</si>
  <si>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</si>
  <si>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</si>
  <si>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</si>
  <si>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</si>
  <si>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</si>
  <si>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</si>
  <si>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</si>
  <si>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</si>
  <si>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</si>
  <si>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</si>
  <si>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</si>
  <si>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</si>
  <si>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</si>
  <si>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</si>
  <si>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</si>
  <si>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</si>
  <si>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</si>
  <si>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</si>
  <si>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</si>
  <si>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</si>
  <si>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</si>
  <si>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</si>
  <si>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</si>
  <si>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</si>
  <si>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</si>
  <si>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</si>
  <si>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</si>
  <si>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</si>
  <si>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</si>
  <si>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</si>
  <si>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</si>
  <si>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</si>
  <si>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</si>
  <si>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</si>
  <si>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</si>
  <si>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</si>
  <si>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</si>
  <si>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</si>
  <si>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</si>
  <si>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</si>
  <si>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</si>
  <si>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</si>
  <si>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</si>
  <si>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</si>
  <si>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</si>
  <si>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</si>
  <si>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</si>
  <si>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</si>
  <si>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</si>
  <si>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</si>
  <si>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</si>
  <si>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</si>
  <si>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</si>
  <si>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</si>
  <si>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</si>
  <si>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</si>
  <si>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</si>
  <si>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</si>
  <si>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</si>
  <si>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</si>
  <si>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</si>
  <si>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</si>
  <si>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</si>
  <si>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</si>
  <si>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</si>
  <si>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</si>
  <si>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</si>
  <si>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</si>
  <si>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</si>
  <si>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</si>
  <si>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</si>
  <si>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</si>
  <si>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</si>
  <si>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</si>
  <si>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</si>
  <si>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</si>
  <si>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</si>
  <si>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</si>
  <si>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</si>
  <si>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</si>
  <si>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</si>
  <si>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</si>
  <si>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</si>
  <si>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</si>
  <si>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</si>
  <si>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</si>
  <si>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</si>
  <si>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</si>
  <si>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</si>
  <si>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</si>
  <si>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</si>
  <si>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</si>
  <si>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</si>
  <si>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</si>
  <si>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</si>
  <si>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</si>
  <si>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</si>
  <si>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</si>
  <si>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</si>
  <si>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</si>
  <si>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</si>
  <si>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</si>
  <si>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</si>
  <si>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</si>
  <si>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</si>
  <si>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</si>
  <si>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</si>
  <si>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</si>
  <si>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</si>
  <si>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</si>
  <si>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</si>
  <si>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</si>
  <si>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</si>
  <si>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</si>
  <si>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</si>
  <si>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</si>
  <si>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</si>
  <si>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</si>
  <si>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</si>
  <si>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</si>
  <si>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</si>
  <si>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</si>
  <si>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</si>
  <si>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</si>
  <si>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</si>
  <si>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</si>
  <si>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</si>
  <si>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</si>
  <si>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</si>
  <si>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</si>
  <si>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</si>
  <si>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</si>
  <si>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</si>
  <si>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</si>
  <si>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</si>
  <si>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</si>
  <si>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</si>
  <si>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</si>
  <si>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</si>
  <si>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</si>
  <si>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</si>
  <si>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</si>
  <si>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</si>
  <si>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</si>
  <si>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</si>
  <si>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</si>
  <si>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</si>
  <si>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</si>
  <si>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</si>
  <si>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</si>
  <si>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</si>
  <si>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</si>
  <si>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</si>
  <si>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</si>
  <si>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</si>
  <si>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</si>
  <si>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</si>
  <si>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</si>
  <si>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</si>
  <si>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</si>
  <si>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</si>
  <si>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</si>
  <si>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</si>
  <si>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</si>
  <si>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</si>
  <si>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</si>
  <si>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</si>
  <si>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</si>
  <si>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</si>
  <si>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</si>
  <si>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</si>
  <si>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</si>
  <si>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</si>
  <si>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</si>
  <si>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</si>
  <si>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</si>
  <si>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</si>
  <si>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</si>
  <si>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</si>
  <si>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</si>
  <si>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</si>
  <si>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</si>
  <si>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</si>
  <si>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</si>
  <si>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</si>
  <si>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</si>
  <si>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</si>
  <si>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</si>
  <si>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</si>
  <si>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</si>
  <si>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</si>
  <si>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</si>
  <si>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</si>
  <si>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</si>
  <si>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</si>
  <si>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</si>
  <si>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</si>
  <si>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</si>
  <si>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</si>
  <si>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</si>
  <si>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</si>
  <si>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</si>
  <si>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</si>
  <si>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</si>
  <si>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</si>
  <si>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</si>
  <si>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</si>
  <si>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</si>
  <si>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</si>
  <si>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</si>
  <si>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</si>
  <si>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</si>
  <si>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</si>
  <si>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</si>
  <si>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</si>
  <si>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</si>
  <si>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</si>
  <si>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</si>
  <si>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</si>
  <si>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</si>
  <si>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</si>
  <si>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</si>
  <si>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</si>
  <si>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</si>
  <si>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</si>
  <si>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</si>
  <si>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</si>
  <si>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</si>
  <si>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</si>
  <si>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</si>
  <si>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</si>
  <si>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</si>
  <si>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</si>
  <si>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</si>
  <si>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</si>
  <si>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</si>
  <si>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</si>
  <si>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</si>
  <si>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</si>
  <si>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</si>
  <si>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</si>
  <si>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</si>
  <si>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</si>
  <si>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</si>
  <si>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</si>
  <si>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</si>
  <si>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</si>
  <si>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</si>
  <si>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</si>
  <si>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</si>
  <si>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</si>
  <si>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</si>
  <si>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</si>
  <si>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</si>
  <si>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</si>
  <si>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</si>
  <si>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</si>
  <si>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</si>
  <si>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</si>
  <si>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</si>
  <si>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</si>
  <si>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</si>
  <si>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</si>
  <si>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</si>
  <si>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</si>
  <si>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</si>
  <si>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</si>
  <si>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</si>
  <si>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</si>
  <si>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</si>
  <si>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</si>
  <si>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</si>
  <si>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</si>
  <si>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</si>
  <si>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</si>
  <si>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</si>
  <si>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</si>
  <si>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</si>
  <si>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</si>
  <si>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</si>
  <si>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</si>
  <si>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</si>
  <si>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</si>
  <si>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</si>
  <si>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</si>
  <si>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</si>
  <si>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</si>
  <si>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</si>
  <si>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</si>
  <si>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</si>
  <si>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</si>
  <si>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</si>
  <si>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</si>
  <si>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</si>
  <si>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</si>
  <si>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</si>
  <si>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</si>
  <si>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</si>
  <si>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</si>
  <si>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</si>
  <si>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</si>
  <si>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</si>
  <si>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</si>
  <si>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</si>
  <si>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</si>
  <si>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</si>
  <si>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</si>
  <si>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</si>
  <si>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</si>
  <si>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</si>
  <si>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</si>
  <si>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</si>
  <si>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</si>
  <si>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</si>
  <si>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</si>
  <si>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</si>
  <si>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</si>
  <si>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</si>
  <si>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</si>
  <si>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</si>
  <si>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</si>
  <si>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</si>
  <si>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</si>
  <si>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</si>
  <si>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</si>
  <si>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</si>
  <si>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</si>
  <si>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</si>
  <si>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</si>
  <si>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</si>
  <si>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</si>
  <si>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</si>
  <si>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</si>
  <si>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</si>
  <si>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</si>
  <si>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</si>
  <si>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</si>
  <si>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</si>
  <si>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</si>
  <si>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</si>
  <si>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</si>
  <si>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</si>
  <si>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</si>
  <si>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</si>
  <si>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</si>
  <si>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</si>
  <si>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</si>
  <si>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</si>
  <si>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</si>
  <si>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</si>
  <si>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</si>
  <si>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</si>
  <si>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</si>
  <si>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</si>
  <si>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</si>
  <si>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</si>
  <si>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</si>
  <si>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</si>
  <si>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</si>
  <si>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</si>
  <si>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</si>
  <si>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</si>
  <si>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</si>
  <si>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</si>
  <si>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</si>
  <si>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</si>
  <si>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</si>
  <si>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</si>
  <si>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</si>
  <si>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</si>
  <si>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</si>
  <si>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</si>
  <si>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</si>
  <si>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</si>
  <si>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</si>
  <si>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</si>
  <si>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</si>
  <si>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</si>
  <si>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</si>
  <si>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</si>
  <si>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</si>
  <si>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</si>
  <si>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</si>
  <si>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</si>
  <si>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</si>
  <si>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</si>
  <si>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</si>
  <si>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</si>
  <si>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</si>
  <si>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</si>
  <si>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</si>
  <si>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</si>
  <si>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</si>
  <si>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</si>
  <si>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</si>
  <si>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</si>
  <si>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</si>
  <si>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</si>
  <si>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</si>
  <si>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</si>
  <si>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</si>
  <si>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</si>
  <si>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</si>
  <si>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</si>
  <si>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</si>
  <si>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</si>
  <si>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</si>
  <si>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</si>
  <si>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</si>
  <si>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</si>
  <si>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</si>
  <si>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</si>
  <si>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</si>
  <si>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</si>
  <si>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</si>
  <si>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</si>
  <si>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</si>
  <si>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</si>
  <si>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</si>
  <si>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</si>
  <si>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</si>
  <si>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</si>
  <si>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</si>
  <si>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</si>
  <si>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</si>
  <si>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</si>
  <si>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</si>
  <si>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</si>
  <si>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</si>
  <si>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</si>
  <si>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</si>
  <si>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</si>
  <si>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</si>
  <si>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</si>
  <si>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</si>
  <si>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</si>
  <si>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</si>
  <si>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</si>
  <si>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</si>
  <si>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</si>
  <si>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</si>
  <si>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</si>
  <si>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</si>
  <si>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</si>
  <si>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</si>
  <si>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</si>
  <si>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</si>
  <si>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</si>
  <si>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</si>
  <si>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</si>
  <si>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</si>
  <si>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</si>
  <si>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</si>
  <si>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</si>
  <si>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</si>
  <si>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</si>
  <si>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</si>
  <si>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</si>
  <si>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</si>
  <si>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</si>
  <si>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</si>
  <si>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</si>
  <si>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</si>
  <si>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</si>
  <si>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</si>
  <si>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</si>
  <si>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</si>
  <si>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</si>
  <si>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</si>
  <si>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</si>
  <si>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</si>
  <si>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</si>
  <si>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</si>
  <si>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</si>
  <si>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</si>
  <si>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</si>
  <si>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</si>
  <si>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</si>
  <si>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</si>
  <si>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</si>
  <si>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</si>
  <si>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</si>
  <si>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</si>
  <si>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</si>
  <si>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</si>
  <si>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</si>
  <si>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</si>
  <si>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</si>
  <si>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</si>
  <si>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</si>
  <si>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</si>
  <si>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</si>
  <si>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</si>
  <si>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</si>
  <si>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</si>
  <si>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</si>
  <si>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</si>
  <si>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</si>
  <si>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</si>
  <si>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</si>
  <si>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</si>
  <si>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</si>
  <si>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</si>
  <si>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</si>
  <si>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</si>
  <si>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</si>
  <si>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</si>
  <si>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</si>
  <si>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</si>
  <si>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</si>
  <si>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</si>
  <si>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</si>
  <si>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</si>
  <si>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</si>
  <si>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</si>
  <si>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</si>
  <si>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</si>
  <si>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</si>
  <si>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</si>
  <si>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</si>
  <si>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</si>
  <si>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</si>
  <si>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</si>
  <si>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</si>
  <si>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</si>
  <si>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</si>
  <si>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</si>
  <si>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</si>
  <si>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</si>
  <si>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</si>
  <si>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</si>
  <si>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</si>
  <si>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</si>
  <si>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</si>
  <si>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</si>
  <si>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</si>
  <si>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</si>
  <si>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</si>
  <si>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</si>
  <si>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</si>
  <si>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</si>
  <si>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</si>
  <si>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</si>
  <si>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</si>
  <si>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</si>
  <si>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</si>
  <si>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</si>
  <si>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</si>
  <si>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</si>
  <si>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</si>
  <si>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</si>
  <si>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</si>
  <si>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</si>
  <si>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</si>
  <si>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</si>
  <si>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</si>
  <si>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</si>
  <si>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</si>
  <si>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</si>
  <si>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</si>
  <si>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</si>
  <si>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</si>
  <si>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</si>
  <si>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</si>
  <si>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</si>
  <si>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</si>
  <si>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</si>
  <si>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</si>
  <si>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</si>
  <si>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</si>
  <si>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</si>
  <si>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</si>
  <si>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</si>
  <si>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</si>
  <si>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</si>
  <si>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</si>
  <si>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</si>
  <si>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</si>
  <si>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</si>
  <si>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</si>
  <si>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</si>
  <si>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</si>
  <si>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</si>
  <si>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</si>
  <si>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</si>
  <si>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</si>
  <si>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</si>
  <si>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</si>
  <si>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</si>
  <si>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</si>
  <si>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</si>
  <si>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</si>
  <si>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</si>
  <si>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</si>
  <si>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</si>
  <si>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</si>
  <si>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</si>
  <si>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</si>
  <si>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</si>
  <si>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</si>
  <si>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</si>
  <si>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</si>
  <si>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</si>
  <si>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</si>
  <si>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</si>
  <si>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</si>
  <si>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</si>
  <si>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</si>
  <si>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</si>
  <si>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</si>
  <si>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</si>
  <si>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</si>
  <si>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</si>
  <si>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</si>
  <si>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</si>
  <si>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</si>
  <si>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</si>
  <si>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</si>
  <si>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</si>
  <si>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</si>
  <si>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</si>
  <si>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</si>
  <si>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</si>
  <si>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</si>
  <si>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</si>
  <si>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</si>
  <si>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</si>
  <si>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</si>
  <si>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</si>
  <si>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</si>
  <si>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</si>
  <si>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</si>
  <si>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</si>
  <si>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</si>
  <si>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</si>
  <si>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</si>
  <si>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</si>
  <si>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</si>
  <si>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</si>
  <si>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</si>
  <si>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</si>
  <si>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</si>
  <si>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</si>
  <si>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</si>
  <si>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</si>
  <si>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</si>
  <si>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</si>
  <si>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</si>
  <si>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</si>
  <si>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</si>
  <si>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</si>
  <si>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</si>
  <si>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</si>
  <si>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</si>
  <si>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</si>
  <si>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</si>
  <si>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</si>
  <si>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</si>
  <si>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</si>
  <si>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</si>
  <si>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</si>
  <si>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</si>
  <si>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</si>
  <si>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</si>
  <si>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</si>
  <si>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</si>
  <si>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</si>
  <si>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</si>
  <si>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</si>
  <si>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</si>
  <si>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</si>
  <si>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</si>
  <si>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</si>
  <si>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</si>
  <si>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</si>
  <si>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</si>
  <si>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</si>
  <si>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</si>
  <si>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</si>
  <si>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</si>
  <si>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</si>
  <si>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</si>
  <si>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</si>
  <si>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</si>
  <si>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</si>
  <si>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</si>
  <si>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</si>
  <si>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</si>
  <si>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</si>
  <si>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</si>
  <si>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</si>
  <si>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</si>
  <si>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</si>
  <si>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</si>
  <si>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</si>
  <si>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</si>
  <si>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</si>
  <si>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</si>
  <si>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</si>
  <si>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</si>
  <si>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</si>
  <si>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</si>
  <si>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</si>
  <si>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</si>
  <si>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</si>
  <si>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</si>
  <si>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</si>
  <si>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</si>
  <si>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</si>
  <si>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</si>
  <si>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</si>
  <si>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</si>
  <si>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</si>
  <si>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</si>
  <si>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</si>
  <si>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</si>
  <si>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</si>
  <si>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</si>
  <si>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</si>
  <si>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</si>
  <si>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</si>
  <si>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</si>
  <si>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</si>
  <si>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</si>
  <si>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</si>
  <si>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</si>
  <si>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</si>
  <si>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</si>
  <si>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</si>
  <si>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</si>
  <si>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</si>
  <si>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</si>
  <si>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</si>
  <si>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</si>
  <si>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</si>
  <si>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</si>
  <si>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</si>
  <si>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</si>
  <si>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</si>
  <si>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</si>
  <si>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</si>
  <si>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</si>
  <si>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</si>
  <si>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</si>
  <si>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</si>
  <si>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</si>
  <si>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</si>
  <si>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</si>
  <si>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</si>
  <si>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</si>
  <si>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</si>
  <si>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</si>
  <si>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</si>
  <si>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</si>
  <si>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</si>
  <si>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</si>
  <si>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</si>
  <si>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</si>
  <si>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</si>
  <si>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</si>
  <si>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</si>
  <si>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</si>
  <si>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</si>
  <si>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</si>
  <si>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</si>
  <si>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</si>
  <si>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</si>
  <si>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</si>
  <si>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</si>
  <si>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</si>
  <si>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</si>
  <si>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</si>
  <si>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</si>
  <si>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</si>
  <si>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</si>
  <si>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</si>
  <si>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</si>
  <si>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</si>
  <si>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</si>
  <si>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</si>
  <si>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</si>
  <si>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</si>
  <si>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</si>
  <si>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</si>
  <si>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</si>
  <si>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</si>
  <si>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</si>
  <si>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</si>
  <si>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</si>
  <si>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</si>
  <si>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</si>
  <si>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</si>
  <si>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</si>
  <si>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</si>
  <si>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</si>
  <si>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</si>
  <si>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</si>
  <si>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</si>
  <si>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</si>
  <si>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</si>
  <si>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</si>
  <si>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</si>
  <si>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</si>
  <si>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</si>
  <si>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</si>
  <si>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</si>
  <si>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</si>
  <si>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</si>
  <si>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</si>
  <si>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</si>
  <si>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</si>
  <si>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</si>
  <si>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</si>
  <si>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</si>
  <si>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</si>
  <si>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</si>
  <si>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</si>
  <si>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</si>
  <si>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</si>
  <si>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</si>
  <si>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</si>
  <si>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</si>
  <si>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</si>
  <si>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</si>
  <si>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</si>
  <si>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</si>
  <si>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</si>
  <si>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</si>
  <si>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</si>
  <si>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</si>
  <si>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</si>
  <si>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</si>
  <si>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</si>
  <si>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</si>
  <si>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</si>
  <si>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</si>
  <si>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</si>
  <si>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</si>
  <si>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</si>
  <si>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</si>
  <si>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</si>
  <si>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</si>
  <si>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</si>
  <si>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</si>
  <si>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</si>
  <si>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</si>
  <si>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</si>
  <si>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</si>
  <si>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</si>
  <si>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</si>
  <si>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</si>
  <si>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</si>
  <si>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</si>
  <si>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</si>
  <si>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</si>
  <si>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</si>
  <si>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</si>
  <si>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</si>
  <si>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</si>
  <si>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</si>
  <si>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</si>
  <si>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</si>
  <si>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</si>
  <si>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</si>
  <si>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</si>
  <si>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</si>
  <si>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</si>
  <si>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</si>
  <si>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</si>
  <si>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</si>
  <si>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</si>
  <si>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</si>
  <si>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</si>
  <si>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</si>
  <si>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</si>
  <si>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</si>
  <si>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</si>
  <si>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</si>
  <si>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</si>
  <si>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</si>
  <si>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</si>
  <si>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</si>
  <si>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</si>
  <si>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</si>
  <si>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</si>
  <si>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</si>
  <si>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</si>
  <si>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</si>
  <si>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</si>
  <si>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</si>
  <si>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</si>
  <si>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</si>
  <si>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</si>
  <si>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</si>
  <si>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</si>
  <si>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</si>
  <si>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</si>
  <si>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</si>
  <si>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</si>
  <si>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</si>
  <si>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</si>
  <si>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</si>
  <si>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</si>
  <si>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</si>
  <si>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</si>
  <si>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</si>
  <si>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</si>
  <si>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</si>
  <si>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</si>
  <si>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</si>
  <si>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</si>
  <si>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</si>
  <si>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</si>
  <si>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</si>
  <si>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</si>
  <si>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</si>
  <si>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</si>
  <si>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</si>
  <si>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</si>
  <si>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</si>
  <si>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</si>
  <si>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</si>
  <si>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</si>
  <si>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</si>
  <si>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</si>
  <si>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</si>
  <si>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</si>
  <si>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</si>
  <si>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</si>
  <si>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</si>
  <si>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</si>
  <si>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</si>
  <si>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</si>
  <si>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</si>
  <si>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</si>
  <si>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</si>
  <si>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</si>
  <si>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</si>
  <si>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</si>
  <si>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</si>
  <si>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</si>
  <si>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</si>
  <si>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</si>
  <si>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</si>
  <si>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</si>
  <si>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</si>
  <si>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</si>
  <si>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</si>
  <si>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</si>
  <si>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</si>
  <si>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</si>
  <si>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</si>
  <si>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</si>
  <si>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</si>
  <si>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</si>
  <si>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</si>
  <si>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</si>
  <si>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</si>
  <si>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</si>
  <si>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</si>
  <si>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</si>
  <si>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</si>
  <si>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</si>
  <si>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</si>
  <si>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</si>
  <si>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</si>
  <si>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</si>
  <si>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</si>
  <si>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</si>
  <si>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</si>
  <si>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</si>
  <si>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</si>
  <si>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</si>
  <si>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</si>
  <si>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</si>
  <si>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</si>
  <si>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</si>
  <si>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</si>
  <si>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</si>
  <si>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</si>
  <si>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</si>
  <si>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</si>
  <si>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</si>
  <si>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</si>
  <si>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</si>
  <si>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</si>
  <si>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</si>
  <si>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</si>
  <si>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</si>
  <si>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</si>
  <si>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</si>
  <si>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</si>
  <si>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</si>
  <si>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</si>
  <si>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</si>
  <si>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</si>
  <si>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</si>
  <si>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</si>
  <si>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</si>
  <si>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</si>
  <si>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</si>
  <si>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</si>
  <si>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</si>
  <si>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</si>
  <si>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</si>
  <si>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</si>
  <si>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</si>
  <si>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</si>
  <si>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</si>
  <si>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</si>
  <si>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</si>
  <si>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</si>
  <si>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</si>
  <si>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</si>
  <si>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</si>
  <si>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</si>
  <si>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</si>
  <si>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</si>
  <si>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</si>
  <si>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</si>
  <si>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</si>
  <si>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</si>
  <si>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</si>
  <si>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</si>
  <si>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</si>
  <si>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</si>
  <si>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</si>
  <si>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</si>
  <si>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</si>
  <si>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</si>
  <si>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</si>
  <si>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</si>
  <si>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</si>
  <si>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</si>
  <si>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</si>
  <si>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</si>
  <si>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</si>
  <si>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</si>
  <si>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</si>
  <si>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</si>
  <si>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</si>
  <si>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</si>
  <si>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</si>
  <si>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</si>
  <si>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</si>
  <si>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</si>
  <si>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</si>
  <si>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</si>
  <si>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</si>
  <si>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</si>
  <si>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</si>
  <si>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</si>
  <si>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</si>
  <si>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</si>
  <si>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</si>
  <si>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</si>
  <si>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</si>
  <si>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</si>
  <si>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</si>
  <si>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</si>
  <si>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</si>
  <si>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</si>
  <si>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</si>
  <si>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</si>
  <si>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</si>
  <si>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</si>
  <si>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</si>
  <si>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</si>
  <si>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</si>
  <si>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</si>
  <si>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</si>
  <si>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</si>
  <si>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</si>
  <si>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</si>
  <si>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</si>
  <si>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</si>
  <si>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</si>
  <si>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</si>
  <si>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</si>
  <si>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</si>
  <si>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</si>
  <si>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</si>
  <si>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</si>
  <si>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</si>
  <si>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</si>
  <si>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</si>
  <si>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</si>
  <si>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</si>
  <si>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</si>
  <si>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</si>
  <si>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</si>
  <si>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</si>
  <si>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</si>
  <si>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</si>
  <si>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</si>
  <si>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</si>
  <si>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</si>
  <si>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</si>
  <si>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</si>
  <si>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</si>
  <si>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</si>
  <si>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</si>
  <si>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</si>
  <si>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</si>
  <si>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</si>
  <si>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</si>
  <si>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</si>
  <si>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</si>
  <si>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</si>
  <si>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</si>
  <si>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</si>
  <si>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</si>
  <si>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</si>
  <si>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</si>
  <si>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</si>
  <si>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</si>
  <si>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</si>
  <si>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</si>
  <si>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</si>
  <si>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</si>
  <si>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</si>
  <si>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</si>
  <si>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</si>
  <si>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</si>
  <si>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</si>
  <si>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</si>
  <si>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</si>
  <si>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</si>
  <si>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</si>
  <si>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</si>
  <si>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</si>
  <si>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</si>
  <si>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</si>
  <si>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</si>
  <si>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</si>
  <si>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</si>
  <si>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</si>
  <si>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</si>
  <si>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</si>
  <si>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</si>
  <si>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</si>
  <si>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</si>
  <si>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</si>
  <si>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</si>
  <si>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</si>
  <si>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</si>
  <si>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</si>
  <si>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</si>
  <si>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</si>
  <si>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</si>
  <si>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</si>
  <si>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</si>
  <si>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</si>
  <si>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</si>
  <si>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</si>
  <si>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</si>
  <si>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</si>
  <si>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</si>
  <si>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</si>
  <si>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</si>
  <si>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</si>
  <si>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</si>
  <si>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</si>
  <si>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</si>
  <si>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</si>
  <si>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</si>
  <si>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</si>
  <si>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</si>
  <si>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</si>
  <si>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</si>
  <si>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</si>
  <si>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</si>
  <si>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</si>
  <si>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</si>
  <si>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</si>
  <si>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</si>
  <si>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</si>
  <si>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</si>
  <si>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</si>
  <si>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</si>
  <si>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</si>
  <si>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</si>
  <si>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</si>
  <si>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</si>
  <si>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</si>
  <si>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</si>
  <si>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</si>
  <si>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</si>
  <si>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</si>
  <si>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</si>
  <si>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</si>
  <si>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</si>
  <si>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</si>
  <si>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</si>
  <si>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</si>
  <si>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</si>
  <si>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</si>
  <si>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</si>
  <si>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</si>
  <si>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</si>
  <si>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</si>
  <si>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</si>
  <si>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</si>
  <si>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</si>
  <si>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</si>
  <si>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</si>
  <si>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</si>
  <si>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</si>
  <si>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</si>
  <si>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</si>
  <si>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</si>
  <si>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</si>
  <si>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</si>
  <si>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</si>
  <si>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</si>
  <si>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</si>
  <si>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</si>
  <si>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</si>
  <si>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</si>
  <si>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</si>
  <si>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</si>
  <si>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</si>
  <si>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</si>
  <si>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</si>
  <si>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</si>
  <si>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</si>
  <si>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</si>
  <si>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</si>
  <si>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</si>
  <si>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</si>
  <si>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</si>
  <si>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</si>
  <si>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</si>
  <si>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</si>
  <si>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</si>
  <si>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</si>
  <si>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</si>
  <si>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</si>
  <si>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</si>
  <si>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</si>
  <si>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</si>
  <si>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</si>
  <si>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</si>
  <si>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</si>
  <si>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</si>
  <si>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</si>
  <si>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</si>
  <si>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</si>
  <si>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</si>
  <si>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</si>
  <si>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</si>
  <si>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</si>
  <si>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</si>
  <si>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</si>
  <si>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</si>
  <si>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</si>
  <si>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</si>
  <si>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</si>
  <si>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</si>
  <si>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</si>
  <si>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</si>
  <si>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</si>
  <si>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</si>
  <si>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</si>
  <si>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</si>
  <si>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</si>
  <si>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</si>
  <si>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</si>
  <si>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</si>
  <si>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</si>
  <si>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</si>
  <si>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</si>
  <si>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</si>
  <si>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</si>
  <si>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</si>
  <si>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</si>
  <si>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</si>
  <si>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</si>
  <si>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</si>
  <si>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</si>
  <si>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</si>
  <si>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</si>
  <si>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</si>
  <si>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</si>
  <si>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</si>
  <si>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</si>
  <si>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</si>
  <si>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</si>
  <si>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</si>
  <si>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</si>
  <si>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</si>
  <si>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</si>
  <si>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</si>
  <si>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</si>
  <si>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</si>
  <si>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</si>
  <si>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</si>
  <si>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</si>
  <si>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</si>
  <si>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</si>
  <si>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</si>
  <si>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</si>
  <si>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</si>
  <si>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</si>
  <si>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</si>
  <si>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</si>
  <si>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</si>
  <si>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</si>
  <si>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</si>
  <si>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</si>
  <si>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</si>
  <si>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</si>
  <si>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</si>
  <si>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</si>
  <si>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</si>
  <si>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</si>
  <si>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</si>
  <si>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</si>
  <si>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</si>
  <si>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</si>
  <si>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</si>
  <si>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</si>
  <si>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</si>
  <si>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</si>
  <si>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</si>
  <si>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</si>
  <si>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</si>
  <si>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</si>
  <si>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</si>
  <si>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</si>
  <si>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</si>
  <si>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</si>
  <si>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</si>
  <si>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</si>
  <si>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</si>
  <si>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</si>
  <si>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</si>
  <si>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</si>
  <si>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</si>
  <si>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</si>
  <si>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</si>
  <si>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</si>
  <si>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</si>
  <si>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</si>
  <si>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</si>
  <si>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</si>
  <si>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</si>
  <si>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</si>
  <si>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</si>
  <si>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</si>
  <si>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</si>
  <si>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</si>
  <si>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</si>
  <si>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</si>
  <si>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</si>
  <si>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</si>
  <si>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</si>
  <si>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</si>
  <si>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</si>
  <si>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</si>
  <si>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</si>
  <si>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</si>
  <si>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</si>
  <si>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</si>
  <si>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</si>
  <si>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</si>
  <si>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</si>
  <si>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</si>
  <si>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</si>
  <si>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</si>
  <si>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</si>
  <si>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</si>
  <si>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</si>
  <si>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</si>
  <si>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</si>
  <si>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</si>
  <si>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</si>
  <si>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</si>
  <si>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</si>
  <si>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</si>
  <si>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</si>
  <si>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</si>
  <si>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</si>
  <si>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</si>
  <si>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</si>
  <si>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</si>
  <si>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</si>
  <si>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</si>
  <si>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</si>
  <si>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</si>
  <si>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</si>
  <si>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</si>
  <si>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</si>
  <si>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</si>
  <si>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</si>
  <si>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</si>
  <si>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</si>
  <si>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</si>
  <si>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</si>
  <si>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</si>
  <si>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</si>
  <si>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</si>
  <si>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</si>
  <si>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</si>
  <si>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</si>
  <si>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</si>
  <si>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</si>
  <si>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</si>
  <si>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</si>
  <si>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</si>
  <si>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</si>
  <si>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</si>
  <si>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</si>
  <si>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</si>
  <si>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</si>
  <si>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</si>
  <si>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</si>
  <si>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</si>
  <si>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</si>
  <si>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</si>
  <si>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</si>
  <si>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</si>
  <si>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</si>
  <si>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</si>
  <si>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</si>
  <si>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</si>
  <si>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</si>
  <si>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</si>
  <si>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</si>
  <si>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</si>
  <si>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</si>
  <si>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</si>
  <si>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</si>
  <si>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</si>
  <si>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</si>
  <si>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</si>
  <si>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</si>
  <si>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</si>
  <si>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</si>
  <si>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</si>
  <si>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</si>
  <si>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</si>
  <si>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</si>
  <si>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</si>
  <si>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</si>
  <si>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</si>
  <si>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</si>
  <si>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</si>
  <si>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</si>
  <si>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</si>
  <si>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</si>
  <si>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</si>
  <si>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</si>
  <si>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</si>
  <si>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</si>
  <si>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</si>
  <si>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</si>
  <si>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</si>
  <si>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</si>
  <si>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</si>
  <si>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</si>
  <si>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</si>
  <si>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</si>
  <si>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</si>
  <si>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</si>
  <si>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</si>
  <si>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</si>
  <si>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</si>
  <si>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</si>
  <si>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</si>
  <si>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</si>
  <si>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</si>
  <si>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</si>
  <si>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</si>
  <si>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</si>
  <si>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</si>
  <si>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</si>
  <si>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</si>
  <si>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</si>
  <si>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</si>
  <si>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</si>
  <si>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</si>
  <si>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</si>
  <si>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</si>
  <si>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</si>
  <si>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</si>
  <si>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</si>
  <si>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</si>
  <si>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</si>
  <si>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</si>
  <si>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</si>
  <si>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</si>
  <si>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</si>
  <si>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</si>
  <si>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</si>
  <si>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</si>
  <si>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</si>
  <si>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</si>
  <si>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</si>
  <si>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</si>
  <si>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</si>
  <si>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</si>
  <si>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</si>
  <si>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</si>
  <si>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</si>
  <si>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</si>
  <si>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</si>
  <si>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</si>
  <si>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</si>
  <si>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</si>
  <si>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</si>
  <si>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</si>
  <si>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</si>
  <si>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</si>
  <si>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</si>
  <si>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</si>
  <si>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</si>
  <si>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</si>
  <si>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</si>
  <si>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</si>
  <si>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</si>
  <si>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</si>
  <si>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</si>
  <si>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</si>
  <si>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</si>
  <si>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</si>
  <si>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</si>
  <si>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</si>
  <si>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</si>
  <si>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</si>
  <si>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</si>
  <si>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</si>
  <si>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</si>
  <si>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</si>
  <si>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</si>
  <si>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</si>
  <si>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</si>
  <si>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</si>
  <si>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</si>
  <si>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</si>
  <si>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</si>
  <si>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</si>
  <si>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</si>
  <si>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</si>
  <si>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</si>
  <si>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</si>
  <si>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</si>
  <si>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</si>
  <si>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</si>
  <si>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</si>
  <si>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</si>
  <si>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</si>
  <si>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</si>
  <si>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</si>
  <si>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</si>
  <si>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</si>
  <si>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</si>
  <si>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</si>
  <si>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</si>
  <si>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</si>
  <si>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</si>
  <si>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</si>
  <si>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</si>
  <si>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</si>
  <si>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</si>
  <si>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</si>
  <si>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</si>
  <si>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</si>
  <si>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</si>
  <si>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</si>
  <si>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</si>
  <si>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</si>
  <si>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</si>
  <si>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</si>
  <si>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</si>
  <si>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</si>
  <si>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</si>
  <si>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</si>
  <si>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</si>
  <si>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</si>
  <si>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</si>
  <si>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</si>
  <si>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</si>
  <si>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</si>
  <si>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</si>
  <si>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</si>
  <si>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</si>
  <si>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</si>
  <si>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</si>
  <si>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</si>
  <si>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</si>
  <si>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</si>
  <si>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</si>
  <si>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</si>
  <si>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</si>
  <si>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</si>
  <si>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</si>
  <si>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</si>
  <si>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</si>
  <si>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</si>
  <si>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</si>
  <si>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</si>
  <si>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</si>
  <si>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</si>
  <si>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</si>
  <si>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</si>
  <si>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</si>
  <si>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</si>
  <si>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</si>
  <si>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</si>
  <si>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</si>
  <si>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</si>
  <si>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</si>
  <si>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</si>
  <si>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</si>
  <si>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</si>
  <si>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</si>
  <si>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</si>
  <si>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</si>
  <si>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</si>
  <si>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</si>
  <si>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</si>
  <si>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</si>
  <si>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</si>
  <si>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</si>
  <si>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</si>
  <si>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</si>
  <si>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</si>
  <si>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</si>
  <si>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</si>
  <si>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</si>
  <si>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</si>
  <si>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</si>
  <si>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</si>
  <si>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</si>
  <si>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</si>
  <si>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</si>
  <si>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</si>
  <si>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</si>
  <si>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</si>
  <si>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</si>
  <si>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</si>
  <si>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</si>
  <si>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</si>
  <si>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</si>
  <si>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</si>
  <si>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</si>
  <si>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</si>
  <si>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</si>
  <si>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</si>
  <si>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</si>
  <si>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</si>
  <si>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</si>
  <si>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</si>
  <si>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</si>
  <si>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</si>
  <si>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</si>
  <si>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</si>
  <si>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</si>
  <si>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</si>
  <si>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</si>
  <si>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</si>
  <si>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</si>
  <si>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</si>
  <si>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</si>
  <si>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</si>
  <si>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</si>
  <si>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</si>
  <si>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</si>
  <si>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</si>
  <si>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</si>
  <si>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</si>
  <si>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</si>
  <si>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</si>
  <si>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</si>
  <si>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</si>
  <si>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</si>
  <si>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</si>
  <si>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</si>
  <si>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</si>
  <si>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</si>
  <si>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</si>
  <si>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</si>
  <si>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</si>
  <si>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</si>
  <si>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</si>
  <si>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</si>
  <si>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</si>
  <si>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</si>
  <si>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</si>
  <si>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</si>
  <si>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</si>
  <si>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</si>
  <si>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</si>
  <si>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</si>
  <si>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</si>
  <si>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</si>
  <si>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</si>
  <si>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</si>
  <si>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</si>
  <si>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</si>
  <si>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</si>
  <si>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</si>
  <si>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</si>
  <si>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</si>
  <si>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</si>
  <si>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</si>
  <si>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</si>
  <si>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</si>
  <si>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</si>
  <si>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</si>
  <si>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</si>
  <si>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</si>
  <si>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</si>
  <si>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</si>
  <si>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</si>
  <si>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</si>
  <si>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</si>
  <si>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</si>
  <si>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</si>
  <si>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</si>
  <si>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</si>
  <si>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</si>
  <si>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</si>
  <si>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</si>
  <si>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</si>
  <si>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</si>
  <si>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</si>
  <si>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</si>
  <si>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</si>
  <si>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</si>
  <si>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</si>
  <si>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</si>
  <si>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</si>
  <si>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</si>
  <si>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</si>
  <si>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</si>
  <si>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</si>
  <si>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</si>
  <si>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</si>
  <si>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</si>
  <si>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</si>
  <si>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</si>
  <si>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</si>
  <si>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</si>
  <si>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</si>
  <si>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</si>
  <si>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</si>
  <si>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</si>
  <si>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</si>
  <si>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</si>
  <si>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</si>
  <si>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</si>
  <si>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</si>
  <si>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</si>
  <si>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</si>
  <si>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</si>
  <si>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</si>
  <si>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</si>
  <si>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</si>
  <si>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</si>
  <si>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</si>
  <si>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</si>
  <si>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</si>
  <si>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</si>
  <si>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</si>
  <si>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</si>
  <si>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</si>
  <si>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</si>
  <si>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</si>
  <si>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</si>
  <si>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</si>
  <si>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</si>
  <si>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</si>
  <si>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</si>
  <si>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</si>
  <si>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</si>
  <si>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</si>
  <si>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</si>
  <si>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</si>
  <si>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</si>
  <si>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</si>
  <si>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</si>
  <si>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</si>
  <si>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</si>
  <si>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</si>
  <si>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</si>
  <si>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</si>
  <si>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</si>
  <si>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</si>
  <si>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</si>
  <si>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</si>
  <si>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</si>
  <si>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</si>
  <si>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</si>
  <si>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</si>
  <si>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</si>
  <si>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</si>
  <si>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</si>
  <si>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</si>
  <si>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</si>
  <si>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</si>
  <si>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</si>
  <si>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</si>
  <si>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</si>
  <si>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</si>
  <si>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</si>
  <si>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</si>
  <si>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</si>
  <si>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</si>
  <si>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</si>
  <si>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</si>
  <si>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</si>
  <si>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</si>
  <si>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</si>
  <si>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</si>
  <si>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</si>
  <si>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</si>
  <si>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</si>
  <si>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</si>
  <si>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</si>
  <si>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</si>
  <si>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</si>
  <si>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</si>
  <si>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</si>
  <si>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</si>
  <si>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</si>
  <si>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</si>
  <si>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</si>
  <si>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</si>
  <si>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</si>
  <si>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</si>
  <si>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</si>
  <si>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</si>
  <si>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</si>
  <si>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</si>
  <si>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</si>
  <si>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</si>
  <si>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</si>
  <si>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</si>
  <si>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</si>
  <si>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</si>
  <si>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</si>
  <si>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</si>
  <si>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</si>
  <si>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</si>
  <si>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</si>
  <si>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</si>
  <si>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</si>
  <si>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</si>
  <si>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</si>
  <si>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</si>
  <si>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</si>
  <si>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</si>
  <si>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</si>
  <si>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</si>
  <si>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</si>
  <si>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</si>
  <si>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</si>
  <si>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</si>
  <si>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</si>
  <si>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</si>
  <si>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</si>
  <si>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</si>
  <si>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</si>
  <si>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</si>
  <si>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</si>
  <si>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</si>
  <si>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</si>
  <si>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</si>
  <si>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</si>
  <si>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</si>
  <si>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</si>
  <si>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</si>
  <si>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</si>
  <si>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</si>
  <si>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</si>
  <si>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</si>
  <si>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</si>
  <si>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</si>
  <si>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</si>
  <si>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</si>
  <si>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</si>
  <si>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</si>
  <si>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</si>
  <si>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</si>
  <si>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</si>
  <si>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</si>
  <si>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</si>
  <si>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</si>
  <si>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</si>
  <si>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</si>
  <si>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</si>
  <si>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</si>
  <si>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</si>
  <si>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</si>
  <si>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</si>
  <si>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</si>
  <si>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</si>
  <si>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</si>
  <si>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</si>
  <si>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</si>
  <si>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</si>
  <si>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</si>
  <si>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</si>
  <si>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</si>
  <si>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</si>
  <si>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</si>
  <si>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</si>
  <si>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</si>
  <si>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</si>
  <si>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</si>
  <si>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</si>
  <si>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</si>
  <si>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</si>
  <si>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</si>
  <si>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</si>
  <si>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</si>
  <si>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</si>
  <si>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</si>
  <si>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</si>
  <si>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</si>
  <si>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</si>
  <si>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</si>
  <si>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</si>
  <si>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</si>
  <si>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</si>
  <si>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</si>
  <si>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</si>
  <si>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</si>
  <si>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</si>
  <si>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</si>
  <si>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</si>
  <si>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</si>
  <si>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</si>
  <si>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</si>
  <si>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</si>
  <si>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</si>
  <si>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</si>
  <si>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</si>
  <si>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</si>
  <si>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</si>
  <si>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</si>
  <si>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</si>
  <si>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</si>
  <si>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</si>
  <si>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</si>
  <si>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</si>
  <si>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</si>
  <si>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</si>
  <si>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</si>
  <si>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</si>
  <si>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</si>
  <si>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</si>
  <si>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</si>
  <si>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</si>
  <si>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</si>
  <si>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</si>
  <si>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</si>
  <si>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</si>
  <si>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</si>
  <si>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</si>
  <si>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</si>
  <si>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</si>
  <si>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</si>
  <si>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</si>
  <si>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</si>
  <si>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</si>
  <si>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</si>
  <si>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</si>
  <si>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</si>
  <si>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</si>
  <si>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</si>
  <si>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</si>
  <si>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</si>
  <si>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</si>
  <si>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</si>
  <si>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</si>
  <si>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</si>
  <si>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</si>
  <si>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</si>
  <si>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</si>
  <si>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</si>
  <si>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</si>
  <si>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</si>
  <si>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</si>
  <si>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</si>
  <si>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</si>
  <si>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</si>
  <si>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</si>
  <si>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</si>
  <si>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</si>
  <si>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</si>
  <si>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</si>
  <si>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</si>
  <si>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</si>
  <si>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</si>
  <si>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</si>
  <si>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</si>
  <si>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</si>
  <si>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</si>
  <si>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</si>
  <si>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</si>
  <si>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</si>
  <si>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</si>
  <si>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</si>
  <si>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</si>
  <si>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</si>
  <si>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</si>
  <si>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</si>
  <si>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</si>
  <si>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</si>
  <si>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</si>
  <si>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</si>
  <si>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</si>
  <si>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</si>
  <si>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</si>
  <si>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</si>
  <si>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</si>
  <si>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</si>
  <si>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</si>
  <si>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</si>
  <si>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</si>
  <si>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</si>
  <si>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</si>
  <si>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</si>
  <si>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</si>
  <si>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</si>
  <si>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</si>
  <si>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</si>
  <si>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</si>
  <si>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</si>
  <si>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</si>
  <si>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</si>
  <si>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</si>
  <si>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</si>
  <si>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</si>
  <si>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</si>
  <si>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</si>
  <si>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</si>
  <si>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</si>
  <si>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</si>
  <si>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</si>
  <si>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</si>
  <si>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</si>
  <si>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</si>
  <si>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</si>
  <si>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</si>
  <si>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</si>
  <si>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</si>
  <si>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</si>
  <si>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</si>
  <si>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</si>
  <si>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</si>
  <si>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</si>
  <si>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</si>
  <si>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</si>
  <si>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</si>
  <si>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</si>
  <si>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</si>
  <si>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</si>
  <si>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</si>
  <si>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</si>
  <si>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</si>
  <si>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</si>
  <si>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</si>
  <si>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</si>
  <si>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</si>
  <si>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</si>
  <si>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</si>
  <si>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</si>
  <si>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</si>
  <si>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</si>
  <si>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</si>
  <si>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</si>
  <si>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</si>
  <si>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</si>
  <si>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</si>
  <si>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</si>
  <si>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</si>
  <si>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</si>
  <si>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</si>
  <si>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</si>
  <si>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</si>
  <si>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</si>
  <si>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</si>
  <si>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</si>
  <si>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</si>
  <si>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</si>
  <si>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</si>
  <si>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</si>
  <si>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</si>
  <si>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</si>
  <si>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</si>
  <si>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</si>
  <si>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</si>
  <si>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</si>
  <si>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</si>
  <si>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</si>
  <si>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</si>
  <si>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</si>
  <si>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</si>
  <si>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</si>
  <si>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</si>
  <si>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</si>
  <si>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</si>
  <si>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</si>
  <si>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</si>
  <si>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</si>
  <si>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</si>
  <si>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</si>
  <si>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</si>
  <si>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</si>
  <si>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</si>
  <si>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</si>
  <si>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</si>
  <si>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</si>
  <si>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</si>
  <si>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</si>
  <si>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</si>
  <si>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</si>
  <si>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</si>
  <si>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</si>
  <si>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</si>
  <si>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</si>
  <si>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</si>
  <si>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</si>
  <si>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</si>
  <si>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</si>
  <si>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</si>
  <si>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</si>
  <si>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</si>
  <si>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</si>
  <si>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</si>
  <si>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</si>
  <si>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</si>
  <si>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</si>
  <si>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</si>
  <si>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</si>
  <si>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</si>
  <si>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</si>
  <si>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</si>
  <si>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</si>
  <si>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</si>
  <si>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</si>
  <si>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</si>
  <si>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</si>
  <si>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</si>
  <si>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</si>
  <si>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</si>
  <si>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</si>
  <si>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</si>
  <si>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</si>
  <si>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</si>
  <si>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</si>
  <si>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</si>
  <si>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</si>
  <si>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</si>
  <si>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</si>
  <si>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</si>
  <si>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</si>
  <si>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</si>
  <si>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</si>
  <si>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</si>
  <si>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</si>
  <si>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</si>
  <si>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</si>
  <si>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</si>
  <si>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</si>
  <si>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</si>
  <si>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</si>
  <si>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</si>
  <si>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</si>
  <si>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</si>
  <si>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</si>
  <si>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</si>
  <si>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</si>
  <si>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</si>
  <si>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</si>
  <si>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</si>
  <si>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</si>
  <si>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</si>
  <si>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</si>
  <si>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</si>
  <si>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</si>
  <si>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</si>
  <si>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</si>
  <si>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</si>
  <si>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</si>
  <si>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</si>
  <si>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</si>
  <si>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</si>
  <si>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</si>
  <si>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</si>
  <si>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</si>
  <si>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</si>
  <si>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</si>
  <si>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</si>
  <si>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</si>
  <si>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</si>
  <si>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</si>
  <si>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</si>
  <si>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</si>
  <si>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</si>
  <si>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</si>
  <si>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</si>
  <si>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</si>
  <si>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</si>
  <si>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</si>
  <si>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</si>
  <si>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</si>
  <si>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</si>
  <si>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</si>
  <si>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</si>
  <si>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</si>
  <si>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</si>
  <si>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</si>
  <si>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</si>
  <si>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</si>
  <si>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</si>
  <si>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</si>
  <si>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</si>
  <si>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</si>
  <si>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</si>
  <si>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</si>
  <si>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</si>
  <si>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</si>
  <si>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</si>
  <si>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</si>
  <si>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</si>
  <si>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</si>
  <si>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</si>
  <si>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</si>
  <si>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</si>
  <si>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</si>
  <si>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</si>
  <si>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</si>
  <si>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</si>
  <si>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</si>
  <si>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</si>
  <si>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</si>
  <si>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</si>
  <si>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</si>
  <si>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</si>
  <si>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</si>
  <si>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</si>
  <si>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</si>
  <si>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</si>
  <si>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</si>
  <si>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</si>
  <si>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</si>
  <si>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</si>
  <si>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</si>
  <si>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</si>
  <si>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</si>
  <si>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</si>
  <si>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</si>
  <si>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</si>
  <si>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</si>
  <si>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</si>
  <si>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</si>
  <si>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</si>
  <si>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</si>
  <si>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</si>
  <si>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</si>
  <si>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</si>
  <si>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</si>
  <si>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</si>
  <si>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</si>
  <si>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</si>
  <si>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</si>
  <si>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</si>
  <si>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</si>
  <si>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</si>
  <si>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</si>
  <si>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</si>
  <si>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</si>
  <si>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</si>
  <si>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</si>
  <si>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</si>
  <si>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</si>
  <si>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</si>
  <si>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</si>
  <si>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</si>
  <si>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</si>
  <si>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</si>
  <si>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</si>
  <si>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</si>
  <si>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</si>
  <si>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</si>
  <si>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</si>
  <si>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</si>
  <si>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</si>
  <si>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</si>
  <si>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</si>
  <si>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</si>
  <si>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</si>
  <si>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</si>
  <si>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</si>
  <si>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</si>
  <si>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</si>
  <si>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</si>
  <si>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</si>
  <si>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</si>
  <si>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</si>
  <si>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</si>
  <si>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</si>
  <si>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</si>
  <si>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</si>
  <si>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</si>
  <si>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</si>
  <si>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</si>
  <si>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</si>
  <si>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</si>
  <si>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</si>
  <si>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</si>
  <si>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</si>
  <si>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</si>
  <si>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</si>
  <si>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</si>
  <si>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</si>
  <si>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</si>
  <si>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</si>
  <si>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</si>
  <si>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</si>
  <si>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</si>
  <si>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</si>
  <si>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</si>
  <si>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</si>
  <si>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</si>
  <si>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</si>
  <si>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</si>
  <si>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</si>
  <si>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</si>
  <si>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</si>
  <si>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</si>
  <si>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</si>
  <si>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</si>
  <si>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</si>
  <si>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</si>
  <si>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</si>
  <si>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</si>
  <si>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</si>
  <si>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</si>
  <si>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</si>
  <si>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</si>
  <si>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</si>
  <si>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</si>
  <si>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</si>
  <si>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</si>
  <si>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</si>
  <si>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</si>
  <si>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</si>
  <si>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</si>
  <si>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</si>
  <si>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</si>
  <si>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</si>
  <si>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</si>
  <si>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</si>
  <si>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</si>
  <si>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</si>
  <si>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</si>
  <si>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</si>
  <si>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</si>
  <si>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</si>
  <si>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</si>
  <si>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</si>
  <si>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</si>
  <si>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</si>
  <si>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</si>
  <si>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</si>
  <si>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</si>
  <si>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</si>
  <si>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</si>
  <si>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</si>
  <si>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</si>
  <si>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</si>
  <si>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</si>
  <si>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</si>
  <si>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</si>
  <si>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</si>
  <si>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</si>
  <si>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</si>
  <si>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</si>
  <si>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</si>
  <si>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</si>
  <si>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</si>
  <si>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</si>
  <si>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</si>
  <si>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</si>
  <si>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</si>
  <si>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</si>
  <si>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</si>
  <si>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</si>
  <si>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</si>
  <si>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</si>
  <si>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</si>
  <si>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</si>
  <si>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</si>
  <si>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</si>
  <si>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</si>
  <si>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</si>
  <si>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</si>
  <si>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</si>
  <si>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</si>
  <si>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</si>
  <si>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</si>
  <si>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</si>
  <si>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</si>
  <si>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</si>
  <si>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</si>
  <si>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</si>
  <si>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</si>
  <si>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</si>
  <si>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</si>
  <si>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</si>
  <si>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</si>
  <si>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</si>
  <si>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</si>
  <si>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</si>
  <si>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</si>
  <si>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</si>
  <si>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</si>
  <si>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</si>
  <si>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</si>
  <si>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</si>
  <si>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</si>
  <si>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</si>
  <si>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</si>
  <si>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</si>
  <si>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</si>
  <si>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</si>
  <si>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</si>
  <si>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</si>
  <si>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</si>
  <si>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</si>
  <si>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</si>
  <si>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</si>
  <si>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</si>
  <si>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</si>
  <si>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</si>
  <si>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</si>
  <si>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</si>
  <si>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</si>
  <si>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</si>
  <si>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</si>
  <si>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</si>
  <si>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</si>
  <si>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</si>
  <si>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</si>
  <si>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</si>
  <si>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</si>
  <si>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</si>
  <si>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</si>
  <si>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</si>
  <si>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</si>
  <si>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</si>
  <si>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</si>
  <si>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</si>
  <si>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</si>
  <si>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</si>
  <si>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</si>
  <si>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</si>
  <si>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</si>
  <si>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</si>
  <si>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</si>
  <si>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</si>
  <si>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</si>
  <si>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</si>
  <si>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</si>
  <si>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</si>
  <si>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</si>
  <si>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</si>
  <si>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</si>
  <si>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</si>
  <si>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</si>
  <si>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</si>
  <si>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</si>
  <si>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</si>
  <si>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</si>
  <si>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</si>
  <si>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</si>
  <si>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</si>
  <si>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</si>
  <si>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</si>
  <si>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</si>
  <si>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</si>
  <si>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</si>
  <si>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</si>
  <si>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</si>
  <si>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</si>
  <si>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</si>
  <si>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</si>
  <si>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</si>
  <si>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</si>
  <si>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</si>
  <si>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</si>
  <si>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</si>
  <si>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</si>
  <si>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</si>
  <si>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</si>
  <si>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</si>
  <si>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</si>
  <si>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</si>
  <si>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</si>
  <si>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</si>
  <si>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</si>
  <si>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</si>
  <si>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</si>
  <si>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</si>
  <si>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</si>
  <si>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</si>
  <si>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</si>
  <si>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</si>
  <si>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</si>
  <si>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</si>
  <si>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</si>
  <si>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</si>
  <si>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</si>
  <si>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</si>
  <si>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</si>
  <si>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</si>
  <si>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</si>
  <si>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</si>
  <si>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</si>
  <si>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</si>
  <si>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</si>
  <si>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</si>
  <si>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</si>
  <si>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</si>
  <si>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</si>
  <si>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</si>
  <si>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</si>
  <si>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</si>
  <si>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</si>
  <si>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</si>
  <si>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</si>
  <si>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</si>
  <si>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</si>
  <si>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</si>
  <si>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</si>
  <si>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</si>
  <si>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</si>
  <si>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</si>
  <si>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</si>
  <si>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</si>
  <si>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</si>
  <si>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</si>
  <si>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</si>
  <si>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</si>
  <si>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</si>
  <si>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</si>
  <si>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</si>
  <si>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</si>
  <si>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</si>
  <si>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</si>
  <si>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</si>
  <si>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</si>
  <si>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</si>
  <si>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</si>
  <si>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</si>
  <si>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</si>
  <si>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</si>
  <si>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</si>
  <si>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</si>
  <si>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</si>
  <si>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</si>
  <si>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</si>
  <si>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</si>
  <si>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</si>
  <si>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</si>
  <si>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</si>
  <si>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</si>
  <si>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</si>
  <si>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</si>
  <si>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</si>
  <si>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</si>
  <si>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</si>
  <si>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</si>
  <si>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</si>
  <si>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</si>
  <si>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</si>
  <si>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</si>
  <si>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</si>
  <si>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</si>
  <si>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</si>
  <si>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</si>
  <si>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</si>
  <si>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</si>
  <si>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</si>
  <si>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</si>
  <si>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</si>
  <si>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</si>
  <si>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</si>
  <si>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</si>
  <si>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</si>
  <si>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</si>
  <si>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</si>
  <si>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</si>
  <si>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</si>
  <si>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</si>
  <si>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</si>
  <si>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</si>
  <si>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</si>
  <si>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</si>
  <si>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</si>
  <si>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</si>
  <si>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</si>
  <si>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</si>
  <si>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</si>
  <si>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</si>
  <si>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</si>
  <si>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</si>
  <si>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</si>
  <si>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</si>
  <si>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</si>
  <si>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</si>
  <si>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</si>
  <si>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</si>
  <si>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</si>
  <si>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</si>
  <si>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</si>
  <si>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</si>
  <si>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</si>
  <si>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</si>
  <si>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</si>
  <si>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</si>
  <si>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</si>
  <si>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</si>
  <si>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</si>
  <si>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</si>
  <si>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</si>
  <si>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</si>
  <si>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</si>
  <si>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</si>
  <si>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</si>
  <si>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</si>
  <si>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</si>
  <si>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</si>
  <si>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</si>
  <si>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</si>
  <si>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</si>
  <si>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</si>
  <si>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</si>
  <si>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</si>
  <si>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</si>
  <si>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</si>
  <si>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</si>
  <si>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</si>
  <si>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</si>
  <si>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</si>
  <si>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</si>
  <si>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</si>
  <si>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</si>
  <si>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</si>
  <si>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</si>
  <si>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</si>
  <si>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</si>
  <si>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</si>
  <si>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</si>
  <si>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</si>
  <si>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</si>
  <si>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</si>
  <si>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</si>
  <si>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</si>
  <si>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</si>
  <si>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</si>
  <si>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</si>
  <si>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</si>
  <si>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</si>
  <si>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</si>
  <si>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</si>
  <si>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</si>
  <si>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</si>
  <si>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</si>
  <si>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</si>
  <si>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</si>
  <si>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</si>
  <si>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</si>
  <si>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</si>
  <si>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</si>
  <si>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</si>
  <si>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</si>
  <si>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</si>
  <si>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</si>
  <si>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</si>
  <si>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</si>
  <si>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</si>
  <si>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</si>
  <si>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</si>
  <si>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</si>
  <si>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</si>
  <si>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</si>
  <si>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</si>
  <si>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</si>
  <si>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</si>
  <si>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</si>
  <si>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</si>
  <si>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</si>
  <si>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</si>
  <si>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</si>
  <si>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</si>
  <si>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</si>
  <si>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</si>
  <si>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</si>
  <si>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</si>
  <si>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</si>
  <si>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</si>
  <si>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</si>
  <si>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</si>
  <si>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</si>
  <si>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</si>
  <si>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</si>
  <si>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</si>
  <si>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</si>
  <si>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</si>
  <si>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</si>
  <si>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</si>
  <si>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</si>
  <si>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</si>
  <si>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</si>
  <si>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</si>
  <si>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</si>
  <si>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</si>
  <si>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</si>
  <si>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</si>
  <si>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</si>
  <si>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</si>
  <si>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</si>
  <si>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</si>
  <si>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</si>
  <si>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</si>
  <si>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</si>
  <si>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</si>
  <si>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</si>
  <si>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</si>
  <si>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</si>
  <si>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</si>
  <si>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</si>
  <si>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</si>
  <si>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</si>
  <si>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</si>
  <si>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</si>
  <si>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</si>
  <si>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</si>
  <si>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</si>
  <si>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</si>
  <si>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</si>
  <si>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</si>
  <si>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</si>
  <si>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</si>
  <si>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</si>
  <si>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</si>
  <si>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</si>
  <si>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</si>
  <si>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</si>
  <si>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</si>
  <si>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</si>
  <si>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</si>
  <si>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</si>
  <si>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</si>
  <si>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</si>
  <si>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</si>
  <si>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</si>
  <si>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</si>
  <si>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</si>
  <si>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</si>
  <si>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</si>
  <si>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</si>
  <si>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</si>
  <si>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</si>
  <si>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</si>
  <si>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</si>
  <si>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</si>
  <si>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</si>
  <si>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</si>
  <si>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</si>
  <si>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</si>
  <si>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</si>
  <si>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</si>
  <si>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</si>
  <si>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</si>
  <si>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</si>
  <si>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</si>
  <si>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</si>
  <si>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</si>
  <si>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</si>
  <si>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</si>
  <si>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</si>
  <si>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</si>
  <si>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</si>
  <si>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</si>
  <si>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</si>
  <si>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</si>
  <si>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</si>
  <si>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</si>
  <si>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</si>
  <si>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</si>
  <si>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</si>
  <si>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</si>
  <si>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</si>
  <si>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</si>
  <si>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</si>
  <si>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</si>
  <si>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</si>
  <si>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</si>
  <si>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</si>
  <si>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</si>
  <si>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</si>
  <si>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</si>
  <si>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</si>
  <si>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</si>
  <si>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</si>
  <si>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</si>
  <si>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</si>
  <si>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</si>
  <si>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</si>
  <si>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</si>
  <si>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</si>
  <si>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</si>
  <si>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</si>
  <si>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</si>
  <si>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</si>
  <si>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</si>
  <si>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</si>
  <si>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</si>
  <si>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</si>
  <si>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</si>
  <si>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</si>
  <si>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</si>
  <si>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</si>
  <si>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</si>
  <si>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</si>
  <si>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</si>
  <si>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</si>
  <si>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</si>
  <si>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</si>
  <si>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</si>
  <si>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</si>
  <si>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</si>
  <si>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</si>
  <si>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</si>
  <si>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</si>
  <si>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</si>
  <si>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</si>
  <si>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</si>
  <si>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</si>
  <si>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</si>
  <si>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</si>
  <si>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</si>
  <si>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</si>
  <si>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</si>
  <si>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</si>
  <si>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</si>
  <si>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</si>
  <si>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</si>
  <si>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</si>
  <si>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</si>
  <si>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</si>
  <si>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</si>
  <si>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</si>
  <si>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</si>
  <si>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</si>
  <si>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</si>
  <si>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</si>
  <si>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</si>
  <si>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</si>
  <si>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</si>
  <si>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</si>
  <si>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</si>
  <si>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</si>
  <si>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</si>
  <si>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</si>
  <si>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</si>
  <si>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</si>
  <si>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</si>
  <si>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</si>
  <si>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</si>
  <si>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</si>
  <si>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</si>
  <si>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</si>
  <si>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</si>
  <si>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</si>
  <si>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</si>
  <si>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</si>
  <si>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</si>
  <si>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</si>
  <si>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</si>
  <si>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</si>
  <si>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</si>
  <si>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</si>
  <si>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</si>
  <si>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</si>
  <si>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</si>
  <si>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</si>
  <si>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</si>
  <si>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</si>
  <si>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</si>
  <si>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</si>
  <si>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</si>
  <si>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</si>
  <si>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</si>
  <si>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</si>
  <si>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</si>
  <si>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</si>
  <si>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</si>
  <si>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</si>
  <si>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</si>
  <si>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</si>
  <si>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</si>
  <si>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</si>
  <si>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</si>
  <si>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</si>
  <si>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</si>
  <si>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</si>
  <si>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</si>
  <si>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</si>
  <si>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</si>
  <si>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</si>
  <si>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</si>
  <si>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</si>
  <si>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</si>
  <si>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</si>
  <si>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</si>
  <si>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</si>
  <si>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</si>
  <si>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</si>
  <si>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</si>
  <si>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</si>
  <si>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</si>
  <si>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</si>
  <si>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</si>
  <si>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</si>
  <si>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</si>
  <si>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</si>
  <si>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</si>
  <si>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</si>
  <si>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</si>
  <si>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</si>
  <si>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</si>
  <si>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</si>
  <si>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</si>
  <si>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</si>
  <si>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</si>
  <si>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</si>
  <si>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</si>
  <si>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</si>
  <si>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</si>
  <si>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</si>
  <si>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</si>
  <si>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</si>
  <si>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</si>
  <si>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</si>
  <si>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</si>
  <si>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</si>
  <si>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</si>
  <si>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</si>
  <si>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</si>
  <si>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</si>
  <si>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</si>
  <si>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</si>
  <si>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</si>
  <si>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</si>
  <si>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</si>
  <si>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</si>
  <si>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</si>
  <si>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</si>
  <si>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</si>
  <si>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</si>
  <si>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</si>
  <si>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</si>
  <si>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</si>
  <si>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</si>
  <si>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</si>
  <si>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</si>
  <si>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</si>
  <si>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</si>
  <si>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</si>
  <si>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</si>
  <si>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</si>
  <si>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</si>
  <si>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</si>
  <si>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</si>
  <si>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</si>
  <si>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</si>
  <si>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</si>
  <si>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</si>
  <si>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</si>
  <si>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</si>
  <si>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</si>
  <si>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</si>
  <si>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</si>
  <si>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</si>
  <si>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</si>
  <si>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</si>
  <si>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</si>
  <si>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</si>
  <si>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</si>
  <si>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</si>
  <si>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</si>
  <si>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</si>
  <si>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</si>
  <si>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</si>
  <si>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</si>
  <si>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</si>
  <si>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</si>
  <si>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</si>
  <si>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</si>
  <si>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</si>
  <si>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</si>
  <si>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</si>
  <si>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</si>
  <si>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</si>
  <si>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</si>
  <si>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</si>
  <si>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</si>
  <si>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</si>
  <si>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</si>
  <si>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</si>
  <si>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</si>
  <si>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</si>
  <si>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</si>
  <si>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</si>
  <si>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</si>
  <si>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</si>
  <si>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</si>
  <si>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</si>
  <si>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</si>
  <si>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</si>
  <si>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</si>
  <si>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</si>
  <si>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</si>
  <si>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</si>
  <si>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</si>
  <si>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</si>
  <si>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</si>
  <si>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</si>
  <si>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</si>
  <si>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</si>
  <si>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</si>
  <si>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</si>
  <si>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</si>
  <si>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</si>
  <si>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</si>
  <si>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</si>
  <si>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</si>
  <si>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</si>
  <si>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</si>
  <si>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</si>
  <si>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</si>
  <si>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</si>
  <si>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</si>
  <si>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</si>
  <si>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</si>
  <si>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</si>
  <si>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</si>
  <si>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</si>
  <si>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</si>
  <si>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</si>
  <si>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</si>
  <si>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</si>
  <si>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</si>
  <si>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</si>
  <si>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</si>
  <si>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</si>
  <si>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</si>
  <si>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</si>
  <si>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</si>
  <si>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</si>
  <si>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</si>
  <si>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</si>
  <si>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</si>
  <si>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</si>
  <si>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</si>
  <si>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</si>
  <si>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</si>
  <si>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</si>
  <si>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</si>
  <si>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</si>
  <si>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</si>
  <si>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</si>
  <si>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</si>
  <si>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</si>
  <si>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</si>
  <si>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</si>
  <si>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</si>
  <si>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</si>
  <si>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</si>
  <si>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</si>
  <si>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</si>
  <si>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</si>
  <si>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</si>
  <si>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</si>
  <si>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</si>
  <si>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</si>
  <si>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</si>
  <si>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</si>
  <si>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</si>
  <si>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</si>
  <si>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</si>
  <si>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</si>
  <si>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</si>
  <si>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</si>
  <si>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</si>
  <si>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</si>
  <si>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</si>
  <si>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</si>
  <si>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</si>
  <si>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</si>
  <si>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</si>
  <si>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</si>
  <si>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</si>
  <si>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</si>
  <si>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</si>
  <si>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</si>
  <si>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</si>
  <si>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</si>
  <si>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</si>
  <si>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</si>
  <si>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</si>
  <si>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</si>
  <si>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</si>
  <si>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</si>
  <si>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</si>
  <si>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</si>
  <si>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</si>
  <si>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</si>
  <si>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</si>
  <si>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</si>
  <si>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</si>
  <si>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</si>
  <si>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</si>
  <si>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</si>
  <si>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</si>
  <si>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</si>
  <si>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</si>
  <si>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</si>
  <si>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</si>
  <si>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</si>
  <si>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</si>
  <si>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</si>
  <si>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</si>
  <si>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</si>
  <si>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</si>
  <si>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</si>
  <si>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</si>
  <si>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</si>
  <si>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</si>
  <si>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</si>
  <si>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</si>
  <si>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</si>
  <si>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</si>
  <si>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</si>
  <si>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</si>
  <si>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</si>
  <si>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</si>
  <si>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</si>
  <si>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</si>
  <si>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</si>
  <si>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</si>
  <si>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</si>
  <si>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</si>
  <si>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</si>
  <si>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</si>
  <si>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</si>
  <si>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</si>
  <si>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</si>
  <si>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</si>
  <si>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</si>
  <si>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</si>
  <si>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</si>
  <si>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</si>
  <si>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</si>
  <si>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</si>
  <si>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</si>
  <si>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</si>
  <si>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</si>
  <si>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</si>
  <si>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</si>
  <si>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</si>
  <si>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</si>
  <si>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</si>
  <si>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</si>
  <si>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</si>
  <si>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</si>
  <si>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</si>
  <si>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</si>
  <si>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</si>
  <si>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</si>
  <si>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</si>
  <si>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</si>
  <si>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</si>
  <si>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</si>
  <si>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</si>
  <si>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</si>
  <si>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</si>
  <si>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</si>
  <si>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</si>
  <si>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</si>
  <si>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</si>
  <si>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</si>
  <si>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</si>
  <si>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</si>
  <si>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</si>
  <si>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</si>
  <si>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</si>
  <si>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</si>
  <si>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</si>
  <si>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</si>
  <si>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</si>
  <si>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</si>
  <si>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</si>
  <si>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</si>
  <si>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</si>
  <si>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</si>
  <si>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</si>
  <si>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</si>
  <si>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</si>
  <si>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</si>
  <si>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</si>
  <si>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</si>
  <si>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</si>
  <si>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</si>
  <si>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</si>
  <si>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</si>
  <si>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</si>
  <si>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</si>
  <si>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</si>
  <si>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</si>
  <si>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</si>
  <si>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</si>
  <si>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</si>
  <si>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</si>
  <si>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</si>
  <si>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</si>
  <si>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</si>
  <si>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</si>
  <si>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</si>
  <si>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</si>
  <si>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</si>
  <si>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</si>
  <si>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</si>
  <si>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</si>
  <si>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</si>
  <si>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</si>
  <si>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</si>
  <si>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</si>
  <si>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</si>
  <si>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</si>
  <si>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</si>
  <si>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</si>
  <si>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</si>
  <si>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</si>
  <si>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</si>
  <si>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</si>
  <si>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</si>
  <si>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</si>
  <si>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</si>
  <si>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</si>
  <si>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</si>
  <si>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</si>
  <si>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</si>
  <si>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</si>
  <si>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</si>
  <si>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</si>
  <si>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</si>
  <si>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</si>
  <si>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</si>
  <si>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</si>
  <si>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</si>
  <si>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</si>
  <si>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</si>
  <si>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</si>
  <si>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</si>
  <si>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</si>
  <si>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</si>
  <si>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</si>
  <si>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</si>
  <si>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</si>
  <si>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</si>
  <si>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</si>
  <si>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</si>
  <si>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</si>
  <si>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</si>
  <si>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</si>
  <si>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</si>
  <si>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</si>
  <si>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</si>
  <si>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</si>
  <si>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</si>
  <si>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</si>
  <si>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</si>
  <si>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</si>
  <si>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</si>
  <si>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</si>
  <si>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</si>
  <si>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</si>
  <si>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</si>
  <si>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</si>
  <si>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</si>
  <si>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</si>
  <si>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</si>
  <si>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</si>
  <si>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</si>
  <si>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</si>
  <si>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</si>
  <si>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</si>
  <si>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</si>
  <si>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</si>
  <si>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</si>
  <si>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</si>
  <si>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</si>
  <si>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</si>
  <si>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</si>
  <si>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</si>
  <si>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</si>
  <si>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</si>
  <si>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</si>
  <si>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</si>
  <si>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</si>
  <si>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</si>
  <si>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</si>
  <si>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</si>
  <si>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</si>
  <si>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</si>
  <si>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</si>
  <si>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</si>
  <si>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</si>
  <si>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</si>
  <si>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</si>
  <si>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</si>
  <si>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</si>
  <si>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</si>
  <si>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</si>
  <si>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</si>
  <si>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</si>
  <si>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</si>
  <si>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</si>
  <si>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</si>
  <si>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</si>
  <si>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</si>
  <si>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</si>
  <si>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</si>
  <si>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</si>
  <si>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</si>
  <si>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</si>
  <si>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</si>
  <si>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</si>
  <si>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</si>
  <si>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</si>
  <si>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</si>
  <si>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</si>
  <si>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</si>
  <si>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</si>
  <si>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</si>
  <si>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</si>
  <si>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</si>
  <si>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</si>
  <si>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</si>
  <si>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</si>
  <si>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</si>
  <si>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</si>
  <si>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</si>
  <si>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</si>
  <si>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</si>
  <si>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</si>
  <si>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</si>
  <si>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</si>
  <si>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</si>
  <si>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</si>
  <si>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</si>
  <si>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</si>
  <si>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</si>
  <si>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</si>
  <si>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</si>
  <si>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</si>
  <si>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</si>
  <si>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</si>
  <si>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</si>
  <si>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</si>
  <si>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</si>
  <si>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</si>
  <si>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</si>
  <si>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</si>
  <si>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</si>
  <si>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</si>
  <si>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</si>
  <si>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</si>
  <si>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</si>
  <si>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</si>
  <si>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</si>
  <si>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</si>
  <si>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</si>
  <si>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</si>
  <si>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</si>
  <si>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</si>
  <si>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</si>
  <si>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</si>
  <si>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</si>
  <si>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</si>
  <si>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</si>
  <si>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</si>
  <si>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</si>
  <si>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</si>
  <si>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</si>
  <si>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</si>
  <si>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</si>
  <si>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</si>
  <si>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</si>
  <si>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</si>
  <si>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</si>
  <si>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</si>
  <si>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</si>
  <si>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</si>
  <si>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</si>
  <si>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</si>
  <si>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</si>
  <si>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</si>
  <si>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</si>
  <si>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</si>
  <si>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</si>
  <si>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</si>
  <si>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</si>
  <si>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</si>
  <si>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</si>
  <si>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</si>
  <si>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</si>
  <si>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</si>
  <si>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</si>
  <si>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</si>
  <si>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</si>
  <si>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</si>
  <si>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</si>
  <si>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</si>
  <si>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</si>
  <si>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</si>
  <si>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</si>
  <si>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</si>
  <si>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</si>
  <si>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</si>
  <si>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</si>
  <si>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</si>
  <si>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</si>
  <si>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</si>
  <si>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</si>
  <si>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</si>
  <si>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</si>
  <si>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</si>
  <si>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</si>
  <si>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</si>
  <si>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</si>
  <si>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</si>
  <si>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</si>
  <si>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</si>
  <si>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</si>
  <si>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</si>
  <si>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</si>
  <si>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</si>
  <si>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</si>
  <si>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</si>
  <si>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</si>
  <si>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</si>
  <si>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</si>
  <si>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</si>
  <si>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</si>
  <si>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</si>
  <si>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</si>
  <si>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</si>
  <si>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</si>
  <si>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</si>
  <si>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</si>
  <si>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</si>
  <si>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</si>
  <si>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</si>
  <si>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</si>
  <si>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</si>
  <si>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</si>
  <si>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</si>
  <si>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</si>
  <si>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</si>
  <si>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</si>
  <si>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</si>
  <si>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</si>
  <si>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</si>
  <si>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</si>
  <si>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</si>
  <si>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</si>
  <si>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</si>
  <si>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</si>
  <si>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</si>
  <si>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</si>
  <si>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</si>
  <si>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</si>
  <si>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</si>
  <si>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</si>
  <si>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</si>
  <si>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</si>
  <si>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</si>
  <si>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</si>
  <si>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</si>
  <si>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</si>
  <si>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</si>
  <si>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</si>
  <si>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</si>
  <si>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</si>
  <si>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</si>
  <si>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</si>
  <si>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</si>
  <si>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</si>
  <si>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</si>
  <si>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</si>
  <si>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</si>
  <si>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</si>
  <si>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</si>
  <si>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</si>
  <si>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</si>
  <si>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</si>
  <si>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</si>
  <si>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</si>
  <si>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</si>
  <si>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</si>
  <si>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</si>
  <si>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</si>
  <si>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</si>
  <si>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</si>
  <si>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</si>
  <si>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</si>
  <si>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</si>
  <si>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</si>
  <si>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</si>
  <si>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</si>
  <si>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</si>
  <si>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</si>
  <si>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</si>
  <si>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</si>
  <si>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</si>
  <si>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</si>
  <si>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</si>
  <si>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</si>
  <si>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</si>
  <si>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</si>
  <si>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</si>
  <si>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</si>
  <si>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</si>
  <si>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</si>
  <si>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</si>
  <si>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</si>
  <si>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</si>
  <si>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</si>
  <si>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</si>
  <si>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</si>
  <si>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</si>
  <si>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</si>
  <si>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</si>
  <si>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</si>
  <si>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</si>
  <si>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</si>
  <si>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</si>
  <si>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</si>
  <si>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</si>
  <si>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</si>
  <si>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</si>
  <si>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</si>
  <si>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</si>
  <si>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</si>
  <si>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</si>
  <si>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</si>
  <si>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</si>
  <si>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</si>
  <si>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</si>
  <si>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</si>
  <si>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</si>
  <si>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</si>
  <si>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</si>
  <si>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</si>
  <si>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</si>
  <si>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</si>
  <si>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</si>
  <si>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</si>
  <si>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</si>
  <si>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</si>
  <si>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</si>
  <si>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</si>
  <si>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</si>
  <si>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</si>
  <si>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</si>
  <si>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</si>
  <si>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</si>
  <si>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</si>
  <si>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</si>
  <si>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</si>
  <si>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</si>
  <si>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</si>
  <si>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</si>
  <si>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</si>
  <si>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</si>
  <si>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</si>
  <si>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</si>
  <si>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</si>
  <si>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</si>
  <si>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</si>
  <si>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</si>
  <si>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</si>
  <si>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</si>
  <si>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</si>
  <si>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</si>
  <si>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</si>
  <si>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</si>
  <si>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</si>
  <si>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</si>
  <si>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</si>
  <si>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</si>
  <si>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</si>
  <si>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</si>
  <si>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</si>
  <si>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</si>
  <si>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</si>
  <si>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</si>
  <si>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</si>
  <si>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</si>
  <si>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</si>
  <si>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</si>
  <si>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</si>
  <si>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</si>
  <si>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</si>
  <si>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</si>
  <si>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</si>
  <si>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</si>
  <si>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</si>
  <si>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</si>
  <si>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</si>
  <si>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</si>
  <si>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</si>
  <si>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</si>
  <si>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</si>
  <si>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</si>
  <si>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</si>
  <si>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</si>
  <si>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</si>
  <si>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</si>
  <si>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</si>
  <si>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</si>
  <si>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</si>
  <si>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</si>
  <si>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</si>
  <si>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</si>
  <si>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</si>
  <si>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</si>
  <si>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</si>
  <si>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</si>
  <si>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</si>
  <si>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</si>
  <si>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</si>
  <si>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</si>
  <si>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</si>
  <si>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</si>
  <si>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</si>
  <si>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</si>
  <si>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</si>
  <si>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</si>
  <si>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</si>
  <si>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</si>
  <si>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</si>
  <si>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</si>
  <si>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</si>
  <si>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</si>
  <si>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</si>
  <si>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</si>
  <si>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</si>
  <si>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</si>
  <si>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</si>
  <si>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</si>
  <si>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</si>
  <si>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</si>
  <si>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</si>
  <si>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</si>
  <si>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</si>
  <si>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</si>
  <si>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</si>
  <si>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</si>
  <si>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</si>
  <si>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</si>
  <si>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</si>
  <si>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</si>
  <si>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</si>
  <si>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</si>
  <si>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</si>
  <si>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</si>
  <si>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</si>
  <si>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</si>
  <si>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</si>
  <si>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</si>
  <si>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</si>
  <si>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</si>
  <si>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</si>
  <si>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</si>
  <si>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</si>
  <si>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</si>
  <si>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</si>
  <si>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</si>
  <si>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</si>
  <si>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</si>
  <si>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</si>
  <si>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</si>
  <si>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</si>
  <si>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</si>
  <si>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</si>
  <si>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</si>
  <si>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</si>
  <si>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</si>
  <si>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</si>
  <si>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</si>
  <si>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</si>
  <si>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</si>
  <si>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</si>
  <si>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</si>
  <si>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</si>
  <si>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</si>
  <si>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</si>
  <si>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</si>
  <si>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</si>
  <si>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</si>
  <si>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</si>
  <si>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</si>
  <si>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</si>
  <si>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</si>
  <si>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</si>
  <si>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</si>
  <si>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</si>
  <si>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</si>
  <si>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</si>
  <si>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</si>
  <si>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</si>
  <si>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</si>
  <si>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</si>
  <si>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</si>
  <si>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</si>
  <si>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</si>
  <si>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</si>
  <si>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</si>
  <si>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</si>
  <si>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</si>
  <si>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</si>
  <si>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</si>
  <si>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</si>
  <si>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</si>
  <si>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</si>
  <si>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</si>
  <si>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</si>
  <si>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</si>
  <si>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</si>
  <si>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</si>
  <si>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</si>
  <si>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</si>
  <si>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</si>
  <si>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</si>
  <si>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</si>
  <si>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</si>
  <si>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</si>
  <si>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</si>
  <si>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</si>
  <si>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</si>
  <si>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</si>
  <si>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</si>
  <si>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</si>
  <si>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</si>
  <si>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</si>
  <si>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</si>
  <si>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</si>
  <si>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</si>
  <si>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</si>
  <si>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</si>
  <si>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</si>
  <si>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</si>
  <si>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</si>
  <si>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</si>
  <si>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</si>
  <si>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</si>
  <si>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</si>
  <si>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</si>
  <si>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</si>
  <si>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</si>
  <si>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</si>
  <si>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</si>
  <si>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</si>
  <si>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</si>
  <si>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</si>
  <si>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</si>
  <si>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</si>
  <si>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</si>
  <si>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</si>
  <si>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</si>
  <si>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</si>
  <si>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</si>
  <si>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</si>
  <si>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</si>
  <si>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</si>
  <si>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</si>
  <si>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</si>
  <si>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</si>
  <si>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</si>
  <si>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</si>
  <si>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</si>
  <si>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</si>
  <si>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</si>
  <si>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</si>
  <si>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</si>
  <si>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</si>
  <si>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</si>
  <si>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</si>
  <si>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</si>
  <si>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</si>
  <si>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</si>
  <si>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</si>
  <si>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</si>
  <si>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</si>
  <si>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</si>
  <si>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</si>
  <si>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</si>
  <si>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</si>
  <si>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</si>
  <si>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</si>
  <si>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</si>
  <si>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</si>
  <si>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</si>
  <si>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</si>
  <si>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</si>
  <si>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</si>
  <si>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</si>
  <si>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</si>
  <si>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</si>
  <si>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</si>
  <si>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</si>
  <si>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</si>
  <si>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</si>
  <si>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</si>
  <si>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</si>
  <si>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</si>
  <si>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</si>
  <si>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</si>
  <si>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</si>
  <si>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</si>
  <si>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</si>
  <si>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</si>
  <si>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</si>
  <si>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</si>
  <si>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</si>
  <si>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</si>
  <si>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</si>
  <si>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</si>
  <si>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</si>
  <si>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</si>
  <si>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</si>
  <si>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</si>
  <si>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</si>
  <si>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</si>
  <si>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</si>
  <si>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</si>
  <si>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</si>
  <si>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</si>
  <si>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</si>
  <si>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</si>
  <si>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</si>
  <si>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</si>
  <si>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</si>
  <si>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</si>
  <si>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</si>
  <si>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</si>
  <si>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</si>
  <si>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</si>
  <si>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</si>
  <si>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</si>
  <si>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</si>
  <si>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</si>
  <si>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</si>
  <si>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</si>
  <si>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</si>
  <si>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</si>
  <si>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</si>
  <si>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</si>
  <si>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</si>
  <si>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</si>
  <si>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</si>
  <si>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</si>
  <si>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</si>
  <si>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</si>
  <si>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</si>
  <si>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</si>
  <si>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</si>
  <si>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</si>
  <si>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</si>
  <si>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</si>
  <si>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</si>
  <si>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</si>
  <si>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</si>
  <si>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</si>
  <si>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</si>
  <si>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</si>
  <si>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</si>
  <si>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</si>
  <si>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</si>
  <si>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</si>
  <si>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</si>
  <si>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</si>
  <si>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</si>
  <si>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</si>
  <si>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</si>
  <si>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</si>
  <si>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</si>
  <si>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</si>
  <si>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</si>
  <si>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</si>
  <si>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</si>
  <si>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</si>
  <si>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</si>
  <si>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</si>
  <si>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</si>
  <si>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</si>
  <si>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</si>
  <si>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</si>
  <si>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</si>
  <si>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</si>
  <si>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</si>
  <si>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</si>
  <si>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</si>
  <si>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</si>
  <si>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</si>
  <si>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</si>
  <si>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</si>
  <si>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</si>
  <si>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</si>
  <si>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</si>
  <si>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</si>
  <si>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</si>
  <si>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</si>
  <si>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</si>
  <si>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</si>
  <si>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</si>
  <si>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</si>
  <si>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</si>
  <si>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</si>
  <si>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</si>
  <si>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</si>
  <si>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</si>
  <si>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</si>
  <si>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</si>
  <si>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</si>
  <si>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</si>
  <si>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</si>
  <si>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</si>
  <si>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</si>
  <si>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</si>
  <si>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</si>
  <si>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</si>
  <si>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</si>
  <si>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</si>
  <si>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</si>
  <si>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</si>
  <si>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</si>
  <si>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</si>
  <si>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</si>
  <si>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</si>
  <si>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</si>
  <si>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</si>
  <si>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</si>
  <si>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</si>
  <si>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</si>
  <si>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</si>
  <si>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</si>
  <si>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</si>
  <si>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</si>
  <si>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</si>
  <si>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</si>
  <si>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</si>
  <si>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</si>
  <si>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</si>
  <si>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</si>
  <si>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</si>
  <si>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</si>
  <si>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</si>
  <si>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</si>
  <si>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</si>
  <si>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</si>
  <si>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</si>
  <si>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</si>
  <si>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</si>
  <si>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</si>
  <si>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</si>
  <si>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</si>
  <si>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</si>
  <si>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</si>
  <si>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</si>
  <si>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</si>
  <si>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</si>
  <si>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</si>
  <si>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</si>
  <si>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</si>
  <si>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</si>
  <si>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</si>
  <si>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</si>
  <si>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</si>
  <si>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</si>
  <si>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</si>
  <si>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</si>
  <si>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</si>
  <si>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</si>
  <si>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</si>
  <si>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</si>
  <si>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</si>
  <si>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</si>
  <si>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</si>
  <si>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</si>
  <si>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</si>
  <si>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</si>
  <si>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</si>
  <si>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</si>
  <si>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</si>
  <si>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</si>
  <si>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</si>
  <si>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</si>
  <si>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</si>
  <si>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</si>
  <si>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</si>
  <si>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</si>
  <si>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</si>
  <si>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</si>
  <si>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</si>
  <si>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</si>
  <si>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</si>
  <si>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</si>
  <si>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</si>
  <si>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</si>
  <si>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</si>
  <si>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</si>
  <si>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</si>
  <si>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</si>
  <si>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</si>
  <si>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</si>
  <si>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</si>
  <si>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</si>
  <si>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</si>
  <si>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</si>
  <si>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</si>
  <si>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</si>
  <si>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</si>
  <si>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</si>
  <si>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</si>
  <si>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</si>
  <si>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</si>
  <si>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</si>
  <si>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</si>
  <si>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</si>
  <si>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</si>
  <si>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</si>
  <si>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</si>
  <si>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</si>
  <si>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</si>
  <si>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</si>
  <si>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</si>
  <si>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</si>
  <si>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</si>
  <si>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</si>
  <si>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</si>
  <si>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</si>
  <si>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</si>
  <si>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</si>
  <si>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</si>
  <si>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</si>
  <si>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</si>
  <si>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</si>
  <si>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</si>
  <si>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</si>
  <si>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</si>
  <si>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</si>
  <si>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</si>
  <si>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</si>
  <si>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</si>
  <si>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</si>
  <si>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</si>
  <si>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</si>
  <si>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</si>
  <si>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</si>
  <si>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</si>
  <si>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</si>
  <si>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</si>
  <si>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</si>
  <si>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</si>
  <si>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</si>
  <si>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</si>
  <si>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</si>
  <si>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</si>
  <si>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</si>
  <si>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</si>
  <si>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</si>
  <si>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</si>
  <si>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</si>
  <si>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</si>
  <si>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</si>
  <si>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</si>
  <si>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</si>
  <si>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</si>
  <si>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</si>
  <si>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</si>
  <si>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</si>
  <si>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</si>
  <si>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</si>
  <si>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</si>
  <si>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</si>
  <si>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</si>
  <si>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</si>
  <si>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</si>
  <si>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</si>
  <si>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</si>
  <si>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</si>
  <si>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</si>
  <si>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</si>
  <si>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</si>
  <si>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</si>
  <si>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</si>
  <si>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</si>
  <si>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</si>
  <si>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</si>
  <si>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</si>
  <si>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</si>
  <si>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</si>
  <si>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</si>
  <si>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</si>
  <si>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</si>
  <si>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</si>
  <si>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</si>
  <si>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</si>
  <si>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</si>
  <si>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</si>
  <si>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</si>
  <si>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</si>
  <si>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</si>
  <si>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</si>
  <si>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</si>
  <si>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</si>
  <si>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</si>
  <si>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</si>
  <si>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</si>
  <si>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</si>
  <si>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</si>
  <si>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</si>
  <si>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</si>
  <si>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</si>
  <si>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</si>
  <si>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</si>
  <si>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</si>
  <si>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</si>
  <si>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</si>
  <si>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</si>
  <si>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</si>
  <si>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</si>
  <si>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</si>
  <si>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</si>
  <si>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</si>
  <si>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</si>
  <si>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</si>
  <si>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</si>
  <si>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</si>
  <si>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</si>
  <si>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</si>
  <si>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</si>
  <si>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</si>
  <si>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</si>
  <si>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</si>
  <si>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</si>
  <si>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</si>
  <si>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</si>
  <si>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</si>
  <si>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</si>
  <si>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</si>
  <si>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</si>
  <si>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</si>
  <si>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</si>
  <si>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</si>
  <si>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</si>
  <si>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</si>
  <si>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</si>
  <si>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</si>
  <si>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</si>
  <si>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</si>
  <si>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</si>
  <si>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</si>
  <si>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</si>
  <si>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</si>
  <si>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</si>
  <si>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</si>
  <si>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</si>
  <si>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</si>
  <si>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</si>
  <si>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</si>
  <si>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</si>
  <si>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</si>
  <si>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</si>
  <si>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</si>
  <si>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</si>
  <si>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</si>
  <si>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</si>
  <si>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</si>
  <si>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</si>
  <si>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</si>
  <si>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</si>
  <si>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</si>
  <si>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</si>
  <si>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</si>
  <si>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</si>
  <si>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</si>
  <si>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</si>
  <si>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</si>
  <si>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</si>
  <si>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</si>
  <si>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</si>
  <si>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</si>
  <si>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</si>
  <si>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</si>
  <si>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</si>
  <si>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</si>
  <si>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</si>
  <si>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</si>
  <si>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</si>
  <si>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</si>
  <si>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</si>
  <si>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</si>
  <si>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</si>
  <si>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</si>
  <si>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</si>
  <si>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</si>
  <si>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</si>
  <si>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</si>
  <si>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</si>
  <si>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</si>
  <si>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</si>
  <si>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</si>
  <si>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</si>
  <si>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</si>
  <si>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</si>
  <si>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</si>
  <si>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</si>
  <si>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</si>
  <si>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</si>
  <si>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</si>
  <si>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</si>
  <si>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</si>
  <si>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</si>
  <si>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</si>
  <si>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</si>
  <si>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</si>
  <si>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</si>
  <si>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</si>
  <si>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</si>
  <si>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</si>
  <si>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</si>
  <si>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</si>
  <si>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</si>
  <si>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</si>
  <si>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</si>
  <si>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</si>
  <si>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</si>
  <si>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</si>
  <si>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</si>
  <si>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</si>
  <si>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</si>
  <si>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</si>
  <si>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</si>
  <si>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</si>
  <si>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</si>
  <si>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</si>
  <si>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</si>
  <si>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</si>
  <si>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</si>
  <si>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</si>
  <si>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</si>
  <si>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</si>
  <si>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</si>
  <si>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</si>
  <si>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</si>
  <si>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</si>
  <si>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</si>
  <si>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</si>
  <si>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</si>
  <si>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</si>
  <si>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</si>
  <si>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</si>
  <si>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</si>
  <si>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</si>
  <si>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</si>
  <si>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</si>
  <si>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</si>
  <si>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</si>
  <si>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</si>
  <si>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</si>
  <si>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</si>
  <si>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</si>
  <si>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</si>
  <si>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</si>
  <si>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</si>
  <si>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</si>
  <si>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</si>
  <si>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</si>
  <si>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</si>
  <si>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</si>
  <si>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</si>
  <si>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</si>
  <si>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</si>
  <si>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</si>
  <si>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</si>
  <si>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</si>
  <si>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</si>
  <si>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</si>
  <si>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</si>
  <si>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</si>
  <si>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</si>
  <si>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</si>
  <si>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</si>
  <si>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</si>
  <si>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</si>
  <si>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</si>
  <si>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</si>
  <si>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</si>
  <si>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</si>
  <si>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</si>
  <si>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</si>
  <si>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</si>
  <si>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</si>
  <si>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</si>
  <si>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</si>
  <si>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</si>
  <si>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</si>
  <si>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</si>
  <si>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</si>
  <si>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</si>
  <si>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</si>
  <si>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</si>
  <si>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</si>
  <si>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</si>
  <si>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</si>
  <si>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</si>
  <si>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</si>
  <si>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</si>
  <si>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</si>
  <si>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</si>
  <si>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</si>
  <si>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</si>
  <si>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</si>
  <si>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</si>
  <si>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</si>
  <si>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</si>
  <si>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</si>
  <si>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</si>
  <si>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</si>
  <si>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</si>
  <si>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</si>
  <si>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</si>
  <si>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</si>
  <si>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</si>
  <si>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</si>
  <si>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</si>
  <si>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</si>
  <si>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</si>
  <si>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</si>
  <si>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</si>
  <si>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</si>
  <si>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</si>
  <si>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</si>
  <si>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</si>
  <si>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</si>
  <si>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</si>
  <si>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</si>
  <si>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</si>
  <si>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</si>
  <si>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</si>
  <si>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</si>
  <si>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</si>
  <si>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</si>
  <si>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</si>
  <si>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</si>
  <si>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</si>
  <si>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</si>
  <si>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</si>
  <si>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</si>
  <si>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</si>
  <si>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</si>
  <si>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</si>
  <si>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</si>
  <si>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</si>
  <si>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</si>
  <si>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</si>
  <si>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</si>
  <si>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</si>
  <si>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</si>
  <si>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</si>
  <si>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</si>
  <si>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</si>
  <si>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</si>
  <si>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</si>
  <si>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</si>
  <si>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</si>
  <si>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</si>
  <si>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</si>
  <si>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</si>
  <si>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</si>
  <si>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</si>
  <si>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</si>
  <si>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</si>
  <si>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</si>
  <si>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</si>
  <si>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</si>
  <si>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</si>
  <si>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</si>
  <si>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</si>
  <si>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</si>
  <si>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</si>
  <si>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</si>
  <si>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</si>
  <si>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</si>
  <si>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</si>
  <si>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</si>
  <si>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</si>
  <si>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</si>
  <si>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</si>
  <si>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</si>
  <si>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</si>
  <si>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</si>
  <si>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</si>
  <si>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</si>
  <si>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</si>
  <si>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</si>
  <si>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</si>
  <si>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</si>
  <si>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</si>
  <si>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</si>
  <si>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</si>
  <si>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</si>
  <si>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</si>
  <si>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</si>
  <si>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</si>
  <si>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</si>
  <si>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</si>
  <si>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</si>
  <si>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</si>
  <si>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</si>
  <si>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</si>
  <si>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</si>
  <si>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</si>
  <si>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</si>
  <si>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</si>
  <si>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</si>
  <si>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</si>
  <si>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</si>
  <si>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</si>
  <si>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</si>
  <si>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</si>
  <si>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</si>
  <si>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</si>
  <si>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</si>
  <si>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</si>
  <si>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</si>
  <si>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</si>
  <si>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</si>
  <si>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</si>
  <si>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</si>
  <si>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</si>
  <si>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</si>
  <si>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</si>
  <si>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</si>
  <si>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</si>
  <si>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</si>
  <si>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</si>
  <si>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</si>
  <si>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</si>
  <si>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</si>
  <si>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</si>
  <si>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</si>
  <si>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</si>
  <si>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</si>
  <si>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</si>
  <si>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</si>
  <si>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</si>
  <si>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</si>
  <si>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</si>
  <si>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</si>
  <si>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</si>
  <si>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</si>
  <si>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</si>
  <si>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</si>
  <si>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</si>
  <si>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</si>
  <si>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</si>
  <si>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</si>
  <si>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</si>
  <si>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</si>
  <si>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</si>
  <si>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</si>
  <si>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</si>
  <si>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</si>
  <si>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</si>
  <si>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</si>
  <si>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</si>
  <si>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</si>
  <si>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</si>
  <si>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</si>
  <si>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</si>
  <si>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</si>
  <si>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</si>
  <si>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</si>
  <si>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</si>
  <si>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</si>
  <si>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</si>
  <si>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</si>
  <si>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</si>
  <si>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</si>
  <si>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</si>
  <si>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</si>
  <si>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</si>
  <si>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</si>
  <si>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</si>
  <si>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</si>
  <si>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</si>
  <si>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</si>
  <si>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</si>
  <si>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</si>
  <si>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</si>
  <si>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</si>
  <si>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</si>
  <si>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</si>
  <si>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</si>
  <si>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</si>
  <si>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</si>
  <si>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</si>
  <si>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</si>
  <si>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</si>
  <si>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</si>
  <si>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</si>
  <si>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</si>
  <si>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</si>
  <si>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</si>
  <si>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</si>
  <si>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</si>
  <si>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</si>
  <si>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</si>
  <si>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</si>
  <si>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</si>
  <si>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</si>
  <si>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</si>
  <si>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</si>
  <si>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</si>
  <si>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</si>
  <si>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</si>
  <si>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</si>
  <si>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</si>
  <si>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</si>
  <si>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</si>
  <si>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</si>
  <si>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</si>
  <si>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</si>
  <si>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</si>
  <si>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</si>
  <si>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</si>
  <si>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</si>
  <si>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</si>
  <si>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</si>
  <si>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</si>
  <si>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</si>
  <si>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</si>
  <si>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</si>
  <si>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</si>
  <si>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</si>
  <si>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</si>
  <si>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</si>
  <si>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</si>
  <si>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</si>
  <si>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</si>
  <si>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</si>
  <si>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</si>
  <si>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</si>
  <si>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</si>
  <si>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</si>
  <si>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</si>
  <si>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</si>
  <si>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</si>
  <si>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</si>
  <si>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</si>
  <si>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</si>
  <si>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</si>
  <si>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</si>
  <si>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</si>
  <si>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</si>
  <si>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</si>
  <si>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</si>
  <si>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</si>
  <si>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</si>
  <si>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</si>
  <si>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</si>
  <si>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</si>
  <si>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</si>
  <si>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</si>
  <si>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</si>
  <si>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</si>
  <si>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</si>
  <si>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</si>
  <si>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</si>
  <si>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</si>
  <si>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</si>
  <si>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</si>
  <si>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</si>
  <si>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</si>
  <si>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</si>
  <si>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</si>
  <si>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</si>
  <si>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</si>
  <si>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</si>
  <si>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</si>
  <si>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</si>
  <si>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</si>
  <si>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</si>
  <si>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</si>
  <si>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</si>
  <si>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</si>
  <si>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</si>
  <si>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</si>
  <si>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</si>
  <si>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</si>
  <si>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</si>
  <si>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</si>
  <si>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</si>
  <si>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</si>
  <si>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</si>
  <si>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</si>
  <si>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</si>
  <si>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</si>
  <si>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</si>
  <si>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</si>
  <si>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</si>
  <si>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</si>
  <si>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</si>
  <si>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</si>
  <si>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</si>
  <si>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</si>
  <si>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</si>
  <si>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</si>
  <si>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</si>
  <si>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</si>
  <si>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</si>
  <si>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</si>
  <si>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</si>
  <si>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</si>
  <si>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</si>
  <si>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</si>
  <si>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</si>
  <si>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</si>
  <si>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</si>
  <si>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</si>
  <si>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</si>
  <si>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</si>
  <si>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</si>
  <si>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</si>
  <si>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</si>
  <si>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</si>
  <si>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</si>
  <si>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</si>
  <si>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</si>
  <si>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</si>
  <si>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</si>
  <si>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</si>
  <si>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</si>
  <si>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</si>
  <si>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</si>
  <si>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</si>
  <si>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</si>
  <si>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</si>
  <si>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</si>
  <si>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</si>
  <si>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</si>
  <si>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</si>
  <si>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</si>
  <si>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</si>
  <si>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</si>
  <si>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</si>
  <si>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</si>
  <si>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</si>
  <si>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</si>
  <si>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</si>
  <si>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</si>
  <si>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</si>
  <si>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</si>
  <si>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</si>
  <si>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</si>
  <si>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</si>
  <si>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</si>
  <si>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</si>
  <si>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</si>
  <si>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</si>
  <si>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</si>
  <si>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</si>
  <si>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</si>
  <si>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</si>
  <si>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</si>
  <si>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</si>
  <si>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</si>
  <si>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</si>
  <si>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</si>
  <si>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</si>
  <si>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</si>
  <si>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</si>
  <si>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</si>
  <si>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</si>
  <si>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</si>
  <si>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</si>
  <si>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</si>
  <si>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</si>
  <si>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</si>
  <si>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</si>
  <si>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</si>
  <si>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</si>
  <si>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</si>
  <si>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</si>
  <si>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</si>
  <si>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</si>
  <si>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</si>
  <si>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</si>
  <si>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</si>
  <si>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</si>
  <si>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</si>
  <si>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</si>
  <si>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</si>
  <si>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</si>
  <si>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</si>
  <si>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</si>
  <si>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</si>
  <si>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</si>
  <si>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</si>
  <si>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</si>
  <si>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</si>
  <si>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</si>
  <si>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</si>
  <si>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</si>
  <si>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</si>
  <si>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</si>
  <si>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</si>
  <si>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</si>
  <si>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</si>
  <si>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</si>
  <si>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</si>
  <si>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</si>
  <si>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</si>
  <si>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</si>
  <si>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</si>
  <si>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</si>
  <si>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</si>
  <si>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</si>
  <si>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</si>
  <si>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</si>
  <si>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</si>
  <si>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</si>
  <si>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</si>
  <si>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</si>
  <si>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</si>
  <si>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</si>
  <si>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</si>
  <si>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</si>
  <si>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</si>
  <si>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</si>
  <si>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</si>
  <si>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</si>
  <si>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</si>
  <si>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</si>
  <si>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</si>
  <si>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</si>
  <si>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</si>
  <si>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</si>
  <si>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</si>
  <si>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</si>
  <si>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</si>
  <si>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</si>
  <si>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</si>
  <si>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</si>
  <si>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</si>
  <si>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</si>
  <si>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</si>
  <si>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</si>
  <si>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</si>
  <si>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</si>
  <si>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</si>
  <si>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</si>
  <si>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</si>
  <si>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</si>
  <si>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</si>
  <si>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</si>
  <si>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</si>
  <si>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</si>
  <si>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</si>
  <si>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</si>
  <si>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</si>
  <si>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</si>
  <si>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</si>
  <si>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</si>
  <si>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</si>
  <si>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</si>
  <si>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</si>
  <si>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</si>
  <si>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</si>
  <si>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</si>
  <si>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</si>
  <si>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</si>
  <si>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</si>
  <si>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</si>
  <si>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</si>
  <si>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</si>
  <si>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</si>
  <si>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</si>
  <si>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</si>
  <si>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</si>
  <si>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</si>
  <si>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</si>
  <si>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</si>
  <si>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</si>
  <si>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</si>
  <si>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</si>
  <si>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</si>
  <si>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</si>
  <si>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</si>
  <si>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</si>
  <si>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</si>
  <si>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</si>
  <si>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</si>
  <si>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</si>
  <si>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</si>
  <si>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</si>
  <si>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</si>
  <si>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</si>
  <si>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</si>
  <si>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</si>
  <si>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</si>
  <si>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</si>
  <si>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</si>
  <si>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</si>
  <si>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</si>
  <si>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</si>
  <si>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</si>
  <si>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</si>
  <si>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</si>
  <si>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</si>
  <si>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</si>
  <si>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</si>
  <si>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</si>
  <si>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</si>
  <si>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</si>
  <si>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</si>
  <si>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</si>
  <si>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</si>
  <si>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</si>
  <si>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</si>
  <si>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</si>
  <si>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</si>
  <si>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</si>
  <si>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</si>
  <si>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</si>
  <si>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</si>
  <si>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</si>
  <si>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</si>
  <si>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</si>
  <si>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</si>
  <si>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</si>
  <si>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</si>
  <si>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</si>
  <si>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</si>
  <si>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</si>
  <si>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</si>
  <si>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</si>
  <si>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</si>
  <si>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</si>
  <si>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</si>
  <si>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</si>
  <si>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</si>
  <si>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</si>
  <si>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</si>
  <si>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</si>
  <si>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</si>
  <si>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</si>
  <si>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</si>
  <si>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</si>
  <si>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</si>
  <si>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</si>
  <si>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</si>
  <si>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</si>
  <si>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</si>
  <si>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</si>
  <si>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</si>
  <si>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</si>
  <si>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</si>
  <si>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</si>
  <si>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</si>
  <si>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</si>
  <si>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</si>
  <si>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</si>
  <si>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</si>
  <si>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</si>
  <si>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</si>
  <si>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</si>
  <si>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</si>
  <si>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</si>
  <si>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</si>
  <si>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</si>
  <si>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</si>
  <si>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</si>
  <si>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</si>
  <si>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</si>
  <si>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</si>
  <si>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</si>
  <si>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</si>
  <si>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</si>
  <si>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</si>
  <si>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</si>
  <si>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</si>
  <si>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</si>
  <si>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</si>
  <si>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</si>
  <si>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</si>
  <si>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</si>
  <si>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</si>
  <si>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</si>
  <si>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</si>
  <si>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</si>
  <si>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</si>
  <si>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</si>
  <si>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</si>
  <si>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</si>
  <si>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</si>
  <si>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</si>
  <si>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</si>
  <si>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</si>
  <si>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</si>
  <si>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</si>
  <si>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</si>
  <si>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</si>
  <si>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</si>
  <si>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</si>
  <si>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</si>
  <si>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</si>
  <si>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</si>
  <si>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</si>
  <si>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</si>
  <si>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</si>
  <si>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</si>
  <si>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</si>
  <si>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</si>
  <si>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</si>
  <si>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</si>
  <si>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</si>
  <si>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</si>
  <si>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</si>
  <si>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</si>
  <si>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</si>
  <si>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</si>
  <si>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</si>
  <si>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</si>
  <si>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</si>
  <si>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</si>
  <si>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</si>
  <si>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</si>
  <si>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</si>
  <si>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</si>
  <si>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</si>
  <si>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</si>
  <si>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</si>
  <si>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</si>
  <si>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</si>
  <si>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</si>
  <si>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</si>
  <si>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</si>
  <si>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</si>
  <si>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</si>
  <si>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</si>
  <si>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</si>
  <si>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</si>
  <si>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</si>
  <si>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</si>
  <si>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</si>
  <si>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</si>
  <si>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</si>
  <si>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</si>
  <si>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</si>
  <si>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</si>
  <si>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</si>
  <si>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</si>
  <si>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</si>
  <si>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</si>
  <si>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</si>
  <si>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</si>
  <si>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</si>
  <si>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</si>
  <si>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</si>
  <si>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</si>
  <si>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</si>
  <si>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</si>
  <si>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</si>
  <si>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</si>
  <si>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</si>
  <si>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</si>
  <si>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</si>
  <si>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</si>
  <si>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</si>
  <si>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</si>
  <si>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</si>
  <si>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</si>
  <si>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</si>
  <si>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</si>
  <si>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</si>
  <si>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</si>
  <si>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</si>
  <si>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</si>
  <si>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</si>
  <si>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</si>
  <si>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</si>
  <si>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</si>
  <si>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</si>
  <si>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</si>
  <si>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</si>
  <si>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</si>
  <si>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</si>
  <si>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</si>
  <si>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</si>
  <si>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</si>
  <si>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</si>
  <si>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</si>
  <si>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</si>
  <si>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</si>
  <si>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</si>
  <si>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</si>
  <si>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</si>
  <si>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</si>
  <si>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</si>
  <si>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</si>
  <si>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</si>
  <si>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</si>
  <si>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</si>
  <si>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</si>
  <si>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</si>
  <si>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</si>
  <si>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</si>
  <si>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</si>
  <si>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</si>
  <si>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</si>
  <si>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</si>
  <si>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</si>
  <si>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</si>
  <si>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</si>
  <si>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</si>
  <si>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</si>
  <si>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</si>
  <si>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</si>
  <si>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</si>
  <si>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</si>
  <si>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</si>
  <si>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</si>
  <si>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</si>
  <si>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</si>
  <si>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</si>
  <si>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</si>
  <si>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</si>
  <si>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</si>
  <si>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</si>
  <si>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</si>
  <si>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</si>
  <si>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</si>
  <si>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</si>
  <si>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</si>
  <si>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</si>
  <si>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</si>
  <si>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</si>
  <si>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</si>
  <si>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</si>
  <si>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</si>
  <si>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</si>
  <si>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</si>
  <si>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</si>
  <si>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</si>
  <si>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</si>
  <si>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</si>
  <si>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</si>
  <si>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</si>
  <si>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</si>
  <si>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</si>
  <si>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</si>
  <si>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</si>
  <si>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</si>
  <si>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</si>
  <si>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</si>
  <si>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</si>
  <si>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</si>
  <si>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</si>
  <si>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</si>
  <si>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</si>
  <si>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</si>
  <si>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</si>
  <si>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</si>
  <si>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</si>
  <si>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</si>
  <si>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</si>
  <si>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</si>
  <si>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</si>
  <si>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</si>
  <si>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</si>
  <si>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</si>
  <si>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</si>
  <si>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</si>
  <si>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</si>
  <si>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</si>
  <si>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</si>
  <si>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</si>
  <si>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</si>
  <si>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</si>
  <si>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</si>
  <si>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</si>
  <si>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</si>
  <si>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</si>
  <si>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</si>
  <si>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</si>
  <si>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</si>
  <si>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</si>
  <si>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</si>
  <si>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</si>
  <si>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</si>
  <si>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</si>
  <si>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</si>
  <si>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</si>
  <si>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</si>
  <si>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</si>
  <si>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</si>
  <si>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</si>
  <si>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</si>
  <si>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</si>
  <si>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</si>
  <si>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</si>
  <si>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</si>
  <si>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</si>
  <si>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</si>
  <si>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</si>
  <si>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</si>
  <si>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</si>
  <si>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</si>
  <si>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</si>
  <si>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</si>
  <si>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</si>
  <si>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</si>
  <si>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</si>
  <si>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</si>
  <si>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</si>
  <si>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</si>
  <si>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</si>
  <si>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</si>
  <si>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</si>
  <si>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</si>
  <si>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</si>
  <si>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</si>
  <si>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</si>
  <si>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</si>
  <si>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</si>
  <si>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</si>
  <si>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</si>
  <si>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</si>
  <si>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</si>
  <si>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</si>
  <si>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</si>
  <si>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</si>
  <si>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</si>
  <si>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</si>
  <si>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</si>
  <si>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</si>
  <si>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</si>
  <si>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</si>
  <si>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</si>
  <si>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</si>
  <si>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</si>
  <si>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</si>
  <si>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</si>
  <si>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</si>
  <si>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</si>
  <si>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</si>
  <si>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</si>
  <si>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</si>
  <si>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</si>
  <si>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</si>
  <si>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</si>
  <si>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</si>
  <si>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</si>
  <si>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</si>
  <si>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</si>
  <si>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</si>
  <si>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</si>
  <si>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</si>
  <si>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</si>
  <si>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</si>
  <si>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</si>
  <si>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</si>
  <si>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</si>
  <si>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</si>
  <si>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</si>
  <si>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</si>
  <si>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</si>
  <si>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</si>
  <si>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</si>
  <si>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</si>
  <si>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</si>
  <si>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</si>
  <si>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</si>
  <si>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</si>
  <si>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</si>
  <si>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</si>
  <si>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</si>
  <si>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</si>
  <si>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</si>
  <si>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</si>
  <si>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</si>
  <si>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</si>
  <si>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</si>
  <si>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</si>
  <si>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</si>
  <si>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</si>
  <si>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</si>
  <si>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</si>
  <si>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</si>
  <si>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</si>
  <si>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</si>
  <si>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</si>
  <si>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</si>
  <si>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</si>
  <si>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</si>
  <si>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</si>
  <si>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</si>
  <si>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</si>
  <si>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</si>
  <si>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</si>
  <si>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</si>
  <si>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</si>
  <si>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</si>
  <si>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</si>
  <si>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</si>
  <si>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</si>
  <si>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</si>
  <si>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</si>
  <si>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</si>
  <si>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</si>
  <si>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</si>
  <si>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</si>
  <si>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</si>
  <si>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</si>
  <si>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</si>
  <si>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</si>
  <si>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</si>
  <si>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</si>
  <si>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</si>
  <si>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</si>
  <si>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</si>
  <si>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</si>
  <si>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</si>
  <si>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</si>
  <si>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</si>
  <si>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</si>
  <si>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</si>
  <si>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</si>
  <si>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</si>
  <si>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</si>
  <si>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</si>
  <si>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</si>
  <si>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</si>
  <si>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</si>
  <si>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</si>
  <si>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</si>
  <si>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</si>
  <si>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</si>
  <si>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</si>
  <si>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</si>
  <si>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</si>
  <si>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</si>
  <si>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</si>
  <si>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</si>
  <si>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</si>
  <si>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</si>
  <si>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</si>
  <si>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</si>
  <si>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</si>
  <si>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</si>
  <si>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</si>
  <si>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</si>
  <si>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</si>
  <si>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</si>
  <si>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</si>
  <si>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</si>
  <si>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</si>
  <si>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</si>
  <si>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</si>
  <si>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</si>
  <si>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</si>
  <si>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</si>
  <si>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</si>
  <si>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</si>
  <si>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</si>
  <si>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</si>
  <si>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</si>
  <si>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</si>
  <si>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</si>
  <si>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</si>
  <si>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</si>
  <si>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</si>
  <si>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</si>
  <si>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</si>
  <si>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</si>
  <si>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</si>
  <si>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</si>
  <si>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</si>
  <si>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</si>
  <si>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</si>
  <si>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</si>
  <si>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</si>
  <si>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</si>
  <si>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</si>
  <si>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</si>
  <si>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</si>
  <si>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</si>
  <si>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</si>
  <si>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</si>
  <si>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</si>
  <si>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</si>
  <si>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</si>
  <si>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</si>
  <si>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</si>
  <si>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</si>
  <si>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</si>
  <si>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</si>
  <si>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</si>
  <si>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</si>
  <si>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</si>
  <si>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</si>
  <si>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</si>
  <si>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</si>
  <si>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</si>
  <si>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</si>
  <si>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</si>
  <si>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</si>
  <si>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</si>
  <si>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</si>
  <si>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</si>
  <si>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</si>
  <si>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</si>
  <si>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</si>
  <si>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</si>
  <si>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</si>
  <si>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</si>
  <si>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</si>
  <si>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</si>
  <si>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</si>
  <si>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</si>
  <si>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</si>
  <si>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</si>
  <si>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</si>
  <si>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</si>
  <si>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</si>
  <si>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</si>
  <si>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</si>
  <si>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</si>
  <si>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</si>
  <si>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</si>
  <si>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</si>
  <si>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</si>
  <si>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</si>
  <si>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</si>
  <si>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</si>
  <si>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</si>
  <si>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</si>
  <si>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</si>
  <si>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</si>
  <si>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</si>
  <si>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</si>
  <si>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</si>
  <si>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</si>
  <si>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</si>
  <si>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</si>
  <si>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</si>
  <si>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</si>
  <si>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</si>
  <si>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</si>
  <si>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</si>
  <si>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</si>
  <si>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</si>
  <si>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</si>
  <si>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</si>
  <si>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</si>
  <si>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</si>
  <si>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</si>
  <si>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</si>
  <si>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</si>
  <si>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</si>
  <si>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</si>
  <si>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</si>
  <si>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</si>
  <si>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</si>
  <si>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</si>
  <si>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</si>
  <si>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</si>
  <si>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</si>
  <si>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</si>
  <si>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</si>
  <si>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</si>
  <si>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</si>
  <si>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</si>
  <si>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</si>
  <si>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</si>
  <si>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</si>
  <si>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</si>
  <si>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</si>
  <si>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</si>
  <si>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</si>
  <si>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</si>
  <si>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</si>
  <si>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</si>
  <si>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</si>
  <si>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</si>
  <si>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</si>
  <si>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</si>
  <si>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</si>
  <si>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</si>
  <si>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</si>
  <si>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</si>
  <si>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</si>
  <si>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</si>
  <si>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</si>
  <si>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</si>
  <si>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</si>
  <si>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</si>
  <si>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</si>
  <si>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</si>
  <si>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</si>
  <si>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</si>
  <si>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</si>
  <si>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</si>
  <si>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</si>
  <si>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</si>
  <si>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</si>
  <si>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</si>
  <si>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</si>
  <si>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</si>
  <si>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</si>
  <si>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</si>
  <si>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</si>
  <si>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</si>
  <si>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</si>
  <si>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</si>
  <si>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</si>
  <si>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</si>
  <si>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</si>
  <si>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</si>
  <si>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</si>
  <si>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</si>
  <si>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</si>
  <si>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</si>
  <si>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</si>
  <si>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</si>
  <si>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</si>
  <si>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</si>
  <si>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</si>
  <si>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</si>
  <si>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</si>
  <si>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</si>
  <si>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</si>
  <si>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</si>
  <si>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</si>
  <si>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</si>
  <si>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</si>
  <si>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</si>
  <si>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</si>
  <si>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</si>
  <si>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</si>
  <si>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</si>
  <si>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</si>
  <si>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</si>
  <si>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</si>
  <si>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</si>
  <si>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</si>
  <si>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</si>
  <si>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</si>
  <si>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</si>
  <si>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</si>
  <si>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</si>
  <si>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</si>
  <si>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</si>
  <si>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</si>
  <si>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</si>
  <si>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</si>
  <si>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</si>
  <si>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</si>
  <si>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</si>
  <si>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</si>
  <si>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</si>
  <si>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</si>
  <si>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</si>
  <si>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</si>
  <si>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</si>
  <si>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</si>
  <si>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</si>
  <si>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</si>
  <si>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</si>
  <si>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</si>
  <si>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</si>
  <si>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</si>
  <si>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</si>
  <si>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</si>
  <si>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</si>
  <si>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</si>
  <si>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</si>
  <si>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</si>
  <si>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</si>
  <si>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</si>
  <si>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</si>
  <si>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</si>
  <si>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</si>
  <si>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</si>
  <si>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</si>
  <si>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</si>
  <si>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</si>
  <si>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</si>
  <si>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</si>
  <si>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</si>
  <si>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</si>
  <si>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</si>
  <si>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</si>
  <si>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</si>
  <si>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</si>
  <si>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</si>
  <si>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</si>
  <si>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</si>
  <si>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</si>
  <si>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</si>
  <si>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</si>
  <si>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</si>
  <si>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</si>
  <si>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</si>
  <si>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</si>
  <si>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</si>
  <si>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</si>
  <si>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</si>
  <si>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</si>
  <si>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</si>
  <si>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</si>
  <si>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</si>
  <si>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</si>
  <si>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</si>
  <si>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</si>
  <si>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</si>
  <si>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</si>
  <si>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</si>
  <si>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</si>
  <si>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</si>
  <si>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</si>
  <si>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</si>
  <si>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</si>
  <si>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</si>
  <si>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</si>
  <si>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</si>
  <si>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</si>
  <si>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</si>
  <si>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</si>
  <si>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</si>
  <si>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</si>
  <si>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</si>
  <si>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</si>
  <si>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</si>
  <si>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</si>
  <si>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</si>
  <si>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</si>
  <si>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</si>
  <si>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</si>
  <si>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</si>
  <si>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</si>
  <si>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</si>
  <si>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</si>
  <si>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</si>
  <si>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</si>
  <si>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</si>
  <si>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</si>
  <si>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</si>
  <si>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</si>
  <si>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</si>
  <si>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</si>
  <si>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</si>
  <si>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</si>
  <si>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</si>
  <si>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</si>
  <si>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</si>
  <si>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</si>
  <si>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</si>
  <si>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</si>
  <si>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</si>
  <si>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</si>
  <si>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</si>
  <si>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</si>
  <si>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</si>
  <si>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</si>
  <si>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</si>
  <si>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</si>
  <si>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</si>
  <si>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</si>
  <si>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</si>
  <si>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</si>
  <si>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</si>
  <si>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</si>
  <si>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</si>
  <si>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</si>
  <si>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</si>
  <si>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</si>
  <si>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</si>
  <si>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</si>
  <si>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</si>
  <si>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</si>
  <si>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</si>
  <si>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</si>
  <si>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</si>
  <si>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</si>
  <si>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</si>
  <si>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</si>
  <si>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</si>
  <si>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</si>
  <si>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</si>
  <si>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</si>
  <si>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</si>
  <si>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</si>
  <si>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</si>
  <si>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</si>
  <si>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</si>
  <si>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</si>
  <si>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</si>
  <si>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</si>
  <si>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</si>
  <si>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</si>
  <si>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</si>
  <si>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</si>
  <si>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</si>
  <si>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</si>
  <si>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</si>
  <si>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</si>
  <si>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</si>
  <si>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</si>
  <si>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</si>
  <si>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</si>
  <si>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</si>
  <si>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</si>
  <si>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</si>
  <si>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</si>
  <si>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</si>
  <si>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</si>
  <si>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</si>
  <si>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</si>
  <si>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</si>
  <si>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</si>
  <si>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</si>
  <si>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</si>
  <si>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</si>
  <si>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</si>
  <si>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</si>
  <si>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</si>
  <si>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</si>
  <si>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</si>
  <si>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</si>
  <si>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</si>
  <si>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</si>
  <si>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</si>
  <si>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</si>
  <si>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</si>
  <si>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</si>
  <si>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</si>
  <si>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</si>
  <si>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</si>
  <si>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</si>
  <si>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</si>
  <si>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</si>
  <si>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</si>
  <si>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</si>
  <si>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</si>
  <si>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</si>
  <si>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</si>
  <si>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</si>
  <si>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</si>
  <si>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</si>
  <si>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</si>
  <si>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</si>
  <si>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</si>
  <si>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</si>
  <si>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</si>
  <si>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</si>
  <si>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</si>
  <si>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</si>
  <si>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</si>
  <si>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</si>
  <si>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</si>
  <si>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</si>
  <si>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</si>
  <si>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</si>
  <si>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</si>
  <si>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</si>
  <si>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</si>
  <si>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</si>
  <si>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</si>
  <si>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</si>
  <si>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</si>
  <si>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</si>
  <si>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</si>
  <si>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</si>
  <si>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</si>
  <si>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</si>
  <si>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</si>
  <si>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</si>
  <si>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</si>
  <si>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</si>
  <si>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</si>
  <si>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</si>
  <si>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</si>
  <si>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</si>
  <si>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</si>
  <si>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</si>
  <si>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</si>
  <si>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</si>
  <si>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</si>
  <si>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</si>
  <si>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</si>
  <si>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</si>
  <si>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</si>
  <si>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</si>
  <si>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</si>
  <si>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</si>
  <si>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</si>
  <si>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</si>
  <si>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</si>
  <si>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</si>
  <si>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</si>
  <si>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</si>
  <si>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</si>
  <si>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</si>
  <si>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</si>
  <si>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</si>
  <si>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</si>
  <si>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</si>
  <si>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</si>
  <si>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</si>
  <si>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</si>
  <si>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</si>
  <si>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</si>
  <si>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</si>
  <si>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</si>
  <si>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</si>
  <si>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</si>
  <si>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</si>
  <si>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</si>
  <si>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</si>
  <si>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</si>
  <si>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</si>
  <si>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</si>
  <si>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</si>
  <si>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</si>
  <si>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</si>
  <si>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</si>
  <si>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</si>
  <si>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</si>
  <si>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</si>
  <si>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</si>
  <si>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</si>
  <si>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</si>
  <si>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</si>
  <si>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</si>
  <si>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</si>
  <si>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</si>
  <si>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</si>
  <si>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</si>
  <si>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</si>
  <si>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</si>
  <si>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</si>
  <si>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</si>
  <si>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</si>
  <si>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</si>
  <si>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</si>
  <si>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</si>
  <si>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</si>
  <si>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</si>
  <si>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</si>
  <si>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</si>
  <si>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</si>
  <si>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</si>
  <si>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</si>
  <si>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</si>
  <si>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</si>
  <si>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</si>
  <si>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</si>
  <si>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</si>
  <si>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</si>
  <si>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</si>
  <si>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</si>
  <si>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</si>
  <si>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</si>
  <si>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</si>
  <si>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</si>
  <si>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</si>
  <si>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</si>
  <si>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</si>
  <si>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</si>
  <si>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</si>
  <si>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</si>
  <si>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</si>
  <si>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</si>
  <si>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</si>
  <si>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</si>
  <si>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</si>
  <si>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</si>
  <si>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</si>
  <si>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</si>
  <si>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</si>
  <si>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</si>
  <si>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</si>
  <si>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</si>
  <si>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</si>
  <si>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</si>
  <si>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</si>
  <si>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</si>
  <si>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</si>
  <si>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</si>
  <si>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</si>
  <si>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</si>
  <si>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</si>
  <si>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</si>
  <si>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</si>
  <si>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</si>
  <si>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</si>
  <si>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</si>
  <si>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</si>
  <si>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</si>
  <si>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</si>
  <si>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</si>
  <si>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</si>
  <si>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</si>
  <si>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</si>
  <si>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</si>
  <si>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</si>
  <si>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</si>
  <si>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</si>
  <si>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</si>
  <si>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</si>
  <si>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</si>
  <si>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</si>
  <si>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</si>
  <si>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</si>
  <si>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</si>
  <si>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</si>
  <si>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</si>
  <si>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</si>
  <si>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</si>
  <si>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</si>
  <si>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</si>
  <si>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</si>
  <si>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</si>
  <si>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</si>
  <si>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</si>
  <si>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</si>
  <si>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</si>
  <si>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</si>
  <si>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</si>
  <si>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</si>
  <si>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</si>
  <si>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</si>
  <si>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</si>
  <si>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</si>
  <si>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</si>
  <si>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</si>
  <si>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</si>
  <si>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</si>
  <si>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</si>
  <si>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</si>
  <si>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</si>
  <si>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</si>
  <si>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</si>
  <si>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</si>
  <si>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</si>
  <si>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</si>
  <si>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</si>
  <si>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</si>
  <si>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</si>
  <si>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</si>
  <si>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</si>
  <si>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</si>
  <si>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</si>
  <si>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</si>
  <si>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</si>
  <si>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</si>
  <si>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</si>
  <si>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</si>
  <si>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</si>
  <si>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</si>
  <si>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</si>
  <si>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</si>
  <si>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</si>
  <si>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</si>
  <si>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</si>
  <si>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</si>
  <si>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</si>
  <si>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</si>
  <si>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</si>
  <si>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</si>
  <si>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</si>
  <si>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</si>
  <si>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</si>
  <si>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</si>
  <si>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</si>
  <si>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</si>
  <si>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</si>
  <si>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</si>
  <si>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</si>
  <si>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</si>
  <si>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</si>
  <si>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</si>
  <si>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</si>
  <si>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</si>
  <si>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</si>
  <si>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</si>
  <si>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</si>
  <si>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</si>
  <si>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</si>
  <si>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</si>
  <si>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</si>
  <si>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</si>
  <si>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</si>
  <si>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</si>
  <si>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</si>
  <si>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</si>
  <si>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</si>
  <si>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</si>
  <si>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</si>
  <si>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</si>
  <si>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</si>
  <si>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</si>
  <si>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</si>
  <si>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</si>
  <si>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</si>
  <si>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</si>
  <si>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</si>
  <si>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</si>
  <si>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</si>
  <si>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</si>
  <si>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</si>
  <si>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</si>
  <si>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</si>
  <si>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</si>
  <si>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</si>
  <si>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</si>
  <si>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</si>
  <si>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</si>
  <si>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</si>
  <si>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</si>
  <si>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</si>
  <si>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</si>
  <si>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</si>
  <si>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</si>
  <si>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</si>
  <si>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</si>
  <si>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</si>
  <si>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</si>
  <si>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</si>
  <si>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</si>
  <si>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</si>
  <si>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</si>
  <si>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</si>
  <si>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</si>
  <si>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</si>
  <si>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</si>
  <si>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</si>
  <si>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</si>
  <si>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</si>
  <si>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</si>
  <si>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</si>
  <si>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</si>
  <si>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</si>
  <si>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</si>
  <si>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</si>
  <si>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</si>
  <si>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</si>
  <si>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</si>
  <si>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</si>
  <si>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</si>
  <si>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</si>
  <si>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</si>
  <si>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</si>
  <si>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</si>
  <si>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</si>
  <si>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</si>
  <si>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</si>
  <si>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</si>
  <si>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</si>
  <si>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</si>
  <si>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</si>
  <si>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</si>
  <si>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</si>
  <si>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</si>
  <si>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</si>
  <si>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</si>
  <si>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</si>
  <si>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</si>
  <si>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</si>
  <si>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</si>
  <si>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</si>
  <si>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</si>
  <si>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</si>
  <si>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</si>
  <si>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</si>
  <si>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</si>
  <si>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</si>
  <si>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</si>
  <si>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</si>
  <si>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</si>
  <si>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</si>
  <si>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</si>
  <si>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</si>
  <si>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</si>
  <si>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</si>
  <si>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</si>
  <si>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</si>
  <si>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</si>
  <si>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</si>
  <si>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</si>
  <si>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</si>
  <si>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</si>
  <si>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</si>
  <si>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</si>
  <si>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</si>
  <si>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</si>
  <si>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</si>
  <si>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</si>
  <si>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</si>
  <si>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</si>
  <si>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</si>
  <si>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</si>
  <si>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</si>
  <si>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</si>
  <si>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</si>
  <si>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</si>
  <si>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</si>
  <si>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</si>
  <si>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</si>
  <si>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</si>
  <si>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</si>
  <si>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</si>
  <si>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</si>
  <si>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</si>
  <si>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</si>
  <si>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</si>
  <si>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</si>
  <si>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</si>
  <si>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</si>
  <si>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</si>
  <si>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</si>
  <si>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</si>
  <si>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</si>
  <si>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</si>
  <si>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</si>
  <si>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</si>
  <si>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</si>
  <si>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</si>
  <si>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</si>
  <si>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</si>
  <si>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</si>
  <si>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</si>
  <si>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</si>
  <si>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</si>
  <si>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</si>
  <si>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</si>
  <si>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</si>
  <si>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</si>
  <si>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</si>
  <si>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</si>
  <si>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</si>
  <si>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</si>
  <si>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</si>
  <si>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</si>
  <si>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</si>
  <si>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</si>
  <si>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</si>
  <si>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</si>
  <si>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</si>
  <si>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</si>
  <si>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</si>
  <si>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</si>
  <si>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</si>
  <si>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</si>
  <si>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</si>
  <si>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</si>
  <si>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</si>
  <si>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</si>
  <si>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</si>
  <si>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</si>
  <si>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</si>
  <si>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</si>
  <si>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</si>
  <si>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</si>
  <si>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</si>
  <si>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</si>
  <si>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</si>
  <si>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</si>
  <si>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</si>
  <si>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</si>
  <si>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</si>
  <si>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</si>
  <si>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</si>
  <si>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</si>
  <si>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</si>
  <si>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</si>
  <si>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</si>
  <si>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</si>
  <si>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</si>
  <si>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</si>
  <si>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</si>
  <si>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</si>
  <si>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</si>
  <si>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</si>
  <si>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</si>
  <si>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</si>
  <si>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</si>
  <si>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</si>
  <si>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</si>
  <si>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</si>
  <si>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</si>
  <si>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</si>
  <si>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</si>
  <si>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</si>
  <si>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</si>
  <si>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</si>
  <si>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</si>
  <si>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</si>
  <si>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</si>
  <si>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</si>
  <si>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</si>
  <si>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</si>
  <si>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</si>
  <si>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</si>
  <si>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</si>
  <si>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</si>
  <si>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</si>
  <si>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</si>
  <si>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</si>
  <si>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</si>
  <si>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</si>
  <si>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</si>
  <si>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</si>
  <si>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</si>
  <si>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</si>
  <si>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</si>
  <si>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</si>
  <si>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</si>
  <si>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</si>
  <si>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</si>
  <si>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</si>
  <si>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</si>
  <si>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</si>
  <si>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</si>
  <si>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</si>
  <si>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</si>
  <si>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</si>
  <si>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</si>
  <si>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</si>
  <si>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</si>
  <si>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</si>
  <si>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</si>
  <si>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</si>
  <si>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</si>
  <si>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</si>
  <si>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</si>
  <si>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</si>
  <si>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</si>
  <si>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</si>
  <si>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</si>
  <si>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</si>
  <si>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</si>
  <si>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</si>
  <si>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</si>
  <si>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</si>
  <si>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</si>
  <si>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</si>
  <si>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</si>
  <si>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</si>
  <si>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</si>
  <si>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</si>
  <si>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</si>
  <si>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</si>
  <si>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</si>
  <si>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</si>
  <si>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</si>
  <si>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</si>
  <si>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</si>
  <si>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</si>
  <si>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</si>
  <si>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</si>
  <si>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</si>
  <si>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</si>
  <si>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</si>
  <si>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</si>
  <si>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</si>
  <si>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</si>
  <si>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</si>
  <si>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</si>
  <si>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</si>
  <si>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</si>
  <si>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</si>
  <si>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</si>
  <si>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</si>
  <si>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</si>
  <si>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</si>
  <si>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</si>
  <si>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</si>
  <si>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</si>
  <si>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</si>
  <si>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</si>
  <si>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</si>
  <si>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</si>
  <si>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</si>
  <si>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</si>
  <si>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</si>
  <si>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</si>
  <si>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</si>
  <si>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</si>
  <si>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</si>
  <si>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</si>
  <si>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</si>
  <si>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</si>
  <si>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</si>
  <si>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</si>
  <si>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</si>
  <si>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</si>
  <si>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</si>
  <si>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</si>
  <si>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</si>
  <si>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</si>
  <si>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</si>
  <si>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</si>
  <si>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</si>
  <si>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</si>
  <si>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</si>
  <si>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</si>
  <si>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</si>
  <si>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</si>
  <si>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</si>
  <si>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</si>
  <si>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</si>
  <si>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</si>
  <si>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</si>
  <si>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</si>
  <si>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</si>
  <si>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</si>
  <si>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</si>
  <si>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</si>
  <si>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</si>
  <si>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</si>
  <si>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</si>
  <si>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</si>
  <si>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</si>
  <si>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</si>
  <si>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</si>
  <si>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</si>
  <si>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</si>
  <si>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</si>
  <si>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</si>
  <si>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</si>
  <si>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</si>
  <si>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</si>
  <si>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</si>
  <si>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</si>
  <si>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</si>
  <si>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</si>
  <si>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</si>
  <si>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</si>
  <si>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</si>
  <si>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</si>
  <si>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</si>
  <si>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</si>
  <si>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</si>
  <si>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</si>
  <si>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</si>
  <si>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</si>
  <si>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</si>
  <si>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</si>
  <si>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</si>
  <si>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</si>
  <si>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</si>
  <si>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</si>
  <si>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</si>
  <si>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</si>
  <si>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</si>
  <si>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</si>
  <si>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</si>
  <si>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</si>
  <si>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</si>
  <si>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</si>
  <si>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</si>
  <si>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</si>
  <si>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</si>
  <si>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</si>
  <si>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</si>
  <si>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</si>
  <si>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</si>
  <si>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</si>
  <si>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</si>
  <si>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</si>
  <si>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</si>
  <si>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</si>
  <si>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</si>
  <si>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</si>
  <si>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</si>
  <si>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</si>
  <si>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</si>
  <si>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</si>
  <si>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</si>
  <si>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</si>
  <si>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</si>
  <si>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</si>
  <si>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</si>
  <si>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</si>
  <si>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</si>
  <si>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</si>
  <si>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</si>
  <si>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</si>
  <si>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</si>
  <si>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</si>
  <si>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</si>
  <si>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</si>
  <si>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</si>
  <si>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</si>
  <si>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</si>
  <si>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</si>
  <si>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</si>
  <si>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</si>
  <si>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</si>
  <si>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</si>
  <si>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</si>
  <si>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</si>
  <si>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</si>
  <si>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</si>
  <si>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</si>
  <si>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</si>
  <si>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</si>
  <si>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</si>
  <si>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</si>
  <si>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</si>
  <si>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</si>
  <si>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</si>
  <si>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</si>
  <si>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</si>
  <si>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</si>
  <si>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</si>
  <si>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</si>
  <si>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</si>
  <si>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</si>
  <si>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</si>
  <si>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</si>
  <si>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</si>
  <si>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</si>
  <si>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</si>
  <si>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</si>
  <si>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</si>
  <si>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</si>
  <si>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</si>
  <si>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</si>
  <si>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</si>
  <si>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</si>
  <si>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</si>
  <si>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</si>
  <si>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</si>
  <si>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</si>
  <si>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</si>
  <si>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</si>
  <si>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</si>
  <si>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</si>
  <si>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</si>
  <si>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</si>
  <si>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</si>
  <si>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</si>
  <si>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</si>
  <si>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</si>
  <si>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</si>
  <si>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</si>
  <si>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</si>
  <si>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</si>
  <si>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</si>
  <si>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</si>
  <si>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</si>
  <si>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</si>
  <si>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</si>
  <si>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</si>
  <si>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</si>
  <si>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</si>
  <si>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</si>
  <si>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</si>
  <si>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</si>
  <si>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</si>
  <si>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</si>
  <si>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</si>
  <si>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</si>
  <si>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</si>
  <si>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</si>
  <si>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</si>
  <si>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</si>
  <si>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</si>
  <si>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</si>
  <si>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</si>
  <si>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</si>
  <si>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</si>
  <si>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</si>
  <si>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</si>
  <si>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</si>
  <si>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</si>
  <si>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</si>
  <si>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</si>
  <si>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</si>
  <si>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</si>
  <si>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</si>
  <si>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</si>
  <si>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</si>
  <si>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</si>
  <si>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</si>
  <si>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</si>
  <si>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</si>
  <si>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</si>
  <si>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</si>
  <si>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</si>
  <si>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</si>
  <si>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</si>
  <si>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</si>
  <si>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</si>
  <si>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</si>
  <si>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</si>
  <si>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</si>
  <si>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</si>
  <si>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</si>
  <si>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</si>
  <si>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</si>
  <si>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</si>
  <si>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</si>
  <si>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</si>
  <si>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</si>
  <si>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</si>
  <si>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</si>
  <si>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</si>
  <si>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</si>
  <si>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</si>
  <si>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</si>
  <si>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</si>
  <si>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</si>
  <si>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</si>
  <si>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</si>
  <si>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</si>
  <si>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</si>
  <si>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</si>
  <si>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</si>
  <si>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</si>
  <si>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</si>
  <si>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</si>
  <si>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</si>
  <si>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</si>
  <si>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</si>
  <si>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</si>
  <si>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</si>
  <si>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</si>
  <si>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</si>
  <si>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</si>
  <si>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</si>
  <si>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</si>
  <si>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</si>
  <si>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</si>
  <si>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</si>
  <si>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</si>
  <si>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</si>
  <si>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</si>
  <si>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</si>
  <si>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</si>
  <si>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</si>
  <si>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</si>
  <si>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</si>
  <si>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</si>
  <si>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</si>
  <si>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</si>
  <si>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</si>
  <si>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</si>
  <si>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</si>
  <si>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</si>
  <si>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</si>
  <si>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</si>
  <si>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</si>
  <si>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</si>
  <si>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</si>
  <si>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</si>
  <si>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</si>
  <si>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</si>
  <si>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</si>
  <si>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</si>
  <si>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</si>
  <si>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</si>
  <si>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</si>
  <si>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</si>
  <si>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</si>
  <si>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</si>
  <si>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</si>
  <si>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</si>
  <si>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</si>
  <si>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</si>
  <si>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</si>
  <si>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</si>
  <si>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</si>
  <si>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</si>
  <si>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</si>
  <si>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</si>
  <si>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</si>
  <si>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</si>
  <si>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</si>
  <si>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</si>
  <si>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</si>
  <si>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</si>
  <si>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</si>
  <si>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</si>
  <si>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</si>
  <si>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</si>
  <si>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</si>
  <si>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</si>
  <si>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</si>
  <si>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</si>
  <si>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</si>
  <si>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</si>
  <si>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</si>
  <si>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</si>
  <si>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</si>
  <si>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</si>
  <si>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</si>
  <si>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</si>
  <si>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</si>
  <si>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</si>
  <si>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</si>
  <si>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</si>
  <si>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</si>
  <si>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</si>
  <si>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</si>
  <si>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</si>
  <si>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</si>
  <si>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</si>
  <si>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</si>
  <si>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</si>
  <si>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</si>
  <si>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</si>
  <si>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</si>
  <si>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</si>
  <si>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</si>
  <si>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</si>
  <si>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</si>
  <si>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</si>
  <si>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</si>
  <si>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</si>
  <si>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</si>
  <si>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</si>
  <si>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</si>
  <si>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</si>
  <si>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</si>
  <si>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</si>
  <si>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</si>
  <si>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</si>
  <si>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</si>
  <si>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</si>
  <si>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</si>
  <si>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</si>
  <si>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</si>
  <si>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</si>
  <si>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</si>
  <si>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</si>
  <si>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</si>
  <si>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</si>
  <si>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</si>
  <si>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</si>
  <si>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</si>
  <si>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</si>
  <si>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</si>
  <si>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</si>
  <si>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</si>
  <si>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</si>
  <si>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</si>
  <si>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</si>
  <si>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</si>
  <si>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</si>
  <si>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</si>
  <si>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</si>
  <si>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</si>
  <si>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</si>
  <si>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</si>
  <si>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</si>
  <si>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</si>
  <si>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</si>
  <si>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</si>
  <si>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</si>
  <si>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</si>
  <si>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</si>
  <si>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</si>
  <si>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</si>
  <si>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</si>
  <si>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</si>
  <si>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</si>
  <si>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</si>
  <si>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</si>
  <si>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</si>
  <si>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</si>
  <si>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</si>
  <si>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</si>
  <si>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</si>
  <si>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</si>
  <si>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</si>
  <si>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</si>
  <si>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</si>
  <si>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</si>
  <si>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</si>
  <si>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</si>
  <si>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</si>
  <si>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</si>
  <si>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</si>
  <si>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</si>
  <si>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</si>
  <si>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</si>
  <si>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</si>
  <si>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</si>
  <si>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</si>
  <si>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</si>
  <si>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</si>
  <si>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</si>
  <si>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</si>
  <si>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</si>
  <si>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</si>
  <si>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</si>
  <si>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</si>
  <si>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</si>
  <si>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</si>
  <si>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</si>
  <si>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</si>
  <si>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</si>
  <si>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</si>
  <si>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</si>
  <si>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</si>
  <si>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</si>
  <si>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</si>
  <si>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</si>
  <si>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</si>
  <si>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</si>
  <si>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</si>
  <si>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</si>
  <si>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</si>
  <si>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</si>
  <si>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</si>
  <si>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</si>
  <si>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</si>
  <si>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</si>
  <si>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</si>
  <si>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</si>
  <si>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</si>
  <si>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</si>
  <si>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</si>
  <si>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</si>
  <si>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</si>
  <si>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</si>
  <si>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</si>
  <si>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</si>
  <si>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</si>
  <si>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</si>
  <si>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</si>
  <si>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</si>
  <si>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</si>
  <si>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</si>
  <si>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</si>
  <si>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</si>
  <si>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</si>
  <si>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</si>
  <si>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</si>
  <si>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</si>
  <si>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</si>
  <si>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</si>
  <si>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</si>
  <si>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</si>
  <si>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</si>
  <si>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</si>
  <si>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</si>
  <si>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</si>
  <si>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</si>
  <si>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</si>
  <si>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</si>
  <si>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</si>
  <si>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</si>
  <si>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</si>
  <si>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</si>
  <si>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</si>
  <si>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</si>
  <si>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</si>
  <si>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</si>
  <si>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</si>
  <si>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</si>
  <si>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</si>
  <si>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</si>
  <si>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</si>
  <si>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</si>
  <si>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</si>
  <si>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</si>
  <si>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</si>
  <si>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</si>
  <si>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</si>
  <si>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</si>
  <si>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</si>
  <si>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</si>
  <si>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</si>
  <si>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</si>
  <si>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</si>
  <si>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</si>
  <si>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</si>
  <si>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</si>
  <si>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</si>
  <si>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</si>
  <si>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</si>
  <si>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</si>
  <si>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</si>
  <si>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</si>
  <si>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</si>
  <si>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</si>
  <si>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</si>
  <si>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</si>
  <si>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</si>
  <si>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</si>
  <si>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</si>
  <si>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</si>
  <si>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</si>
  <si>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</si>
  <si>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</si>
  <si>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</si>
  <si>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</si>
  <si>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</si>
  <si>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</si>
  <si>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</si>
  <si>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</si>
  <si>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</si>
  <si>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</si>
  <si>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</si>
  <si>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</si>
  <si>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</si>
  <si>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</si>
  <si>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</si>
  <si>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</si>
  <si>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</si>
  <si>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</si>
  <si>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</si>
  <si>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</si>
  <si>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</si>
  <si>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</si>
  <si>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</si>
  <si>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</si>
  <si>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</si>
  <si>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</si>
  <si>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</si>
  <si>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</si>
  <si>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</si>
  <si>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</si>
  <si>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</si>
  <si>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</si>
  <si>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</si>
  <si>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</si>
  <si>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</si>
  <si>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</si>
  <si>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</si>
  <si>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</si>
  <si>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</si>
  <si>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</si>
  <si>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</si>
  <si>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</si>
  <si>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</si>
  <si>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</si>
  <si>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</si>
  <si>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</si>
  <si>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</si>
  <si>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</si>
  <si>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</si>
  <si>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</si>
  <si>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</si>
  <si>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</si>
  <si>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</si>
  <si>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</si>
  <si>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</si>
  <si>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</si>
  <si>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</si>
  <si>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</si>
  <si>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</si>
  <si>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</si>
  <si>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</si>
  <si>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</si>
  <si>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</si>
  <si>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</si>
  <si>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</si>
  <si>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</si>
  <si>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</si>
  <si>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</si>
  <si>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</si>
  <si>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</si>
  <si>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</si>
  <si>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</si>
  <si>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</si>
  <si>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</si>
  <si>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</si>
  <si>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</si>
  <si>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</si>
  <si>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</si>
  <si>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</si>
  <si>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</si>
  <si>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</si>
  <si>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</si>
  <si>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</si>
  <si>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</si>
  <si>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</si>
  <si>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</si>
  <si>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</si>
  <si>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</si>
  <si>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</si>
  <si>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</si>
  <si>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</si>
  <si>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</si>
  <si>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</si>
  <si>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</si>
  <si>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</si>
  <si>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</si>
  <si>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</si>
  <si>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</si>
  <si>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</si>
  <si>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</si>
  <si>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</si>
  <si>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</si>
  <si>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</si>
  <si>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</si>
  <si>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</si>
  <si>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</si>
  <si>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</si>
  <si>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</si>
  <si>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</si>
  <si>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</si>
  <si>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</si>
  <si>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</si>
  <si>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</si>
  <si>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</si>
  <si>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</si>
  <si>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</si>
  <si>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</si>
  <si>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</si>
  <si>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</si>
  <si>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</si>
  <si>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</si>
  <si>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</si>
  <si>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</si>
  <si>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</si>
  <si>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</si>
  <si>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</si>
  <si>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</si>
  <si>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</si>
  <si>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</si>
  <si>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</si>
  <si>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</si>
  <si>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</si>
  <si>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</si>
  <si>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</si>
  <si>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</si>
  <si>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</si>
  <si>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</si>
  <si>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</si>
  <si>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</si>
  <si>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</si>
  <si>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</si>
  <si>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</si>
  <si>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</si>
  <si>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</si>
  <si>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</si>
  <si>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</si>
  <si>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</si>
  <si>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</si>
  <si>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</si>
  <si>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</si>
  <si>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</si>
  <si>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</si>
  <si>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</si>
  <si>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</si>
  <si>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</si>
  <si>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</si>
  <si>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</si>
  <si>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</si>
  <si>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</si>
  <si>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</si>
  <si>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</si>
  <si>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</si>
  <si>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</si>
  <si>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</si>
  <si>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</si>
  <si>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</si>
  <si>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</si>
  <si>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</si>
  <si>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</si>
  <si>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</si>
  <si>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</si>
  <si>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</si>
  <si>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</si>
  <si>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</si>
  <si>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</si>
  <si>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</si>
  <si>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</si>
  <si>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</si>
  <si>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</si>
  <si>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</si>
  <si>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</si>
  <si>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</si>
  <si>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</si>
  <si>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</si>
  <si>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</si>
  <si>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</si>
  <si>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</si>
  <si>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</si>
  <si>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</si>
  <si>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</si>
  <si>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</si>
  <si>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</si>
  <si>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</si>
  <si>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</si>
  <si>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</si>
  <si>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</si>
  <si>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</si>
  <si>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</si>
  <si>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</si>
  <si>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</si>
  <si>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</si>
  <si>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</si>
  <si>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</si>
  <si>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</si>
  <si>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</si>
  <si>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</si>
  <si>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</si>
  <si>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</si>
  <si>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</si>
  <si>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</si>
  <si>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</si>
  <si>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</si>
  <si>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</si>
  <si>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</si>
  <si>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</si>
  <si>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</si>
  <si>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</si>
  <si>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</si>
  <si>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</si>
  <si>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</si>
  <si>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</si>
  <si>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</si>
  <si>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</si>
  <si>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</si>
  <si>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</si>
  <si>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</si>
  <si>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</si>
  <si>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</si>
  <si>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</si>
  <si>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</si>
  <si>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</si>
  <si>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</si>
  <si>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</si>
  <si>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</si>
  <si>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</si>
  <si>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</si>
  <si>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</si>
  <si>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</si>
  <si>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</si>
  <si>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</si>
  <si>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</si>
  <si>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</si>
  <si>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</si>
  <si>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</si>
  <si>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</si>
  <si>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</si>
  <si>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</si>
  <si>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</si>
  <si>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</si>
  <si>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</si>
  <si>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</si>
  <si>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</si>
  <si>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</si>
  <si>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</si>
  <si>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</si>
  <si>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</si>
  <si>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</si>
  <si>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</si>
  <si>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</si>
  <si>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</si>
  <si>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</si>
  <si>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</si>
  <si>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</si>
  <si>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</si>
  <si>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</si>
  <si>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</si>
  <si>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</si>
  <si>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</si>
  <si>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</si>
  <si>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</si>
  <si>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</si>
  <si>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</si>
  <si>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</si>
  <si>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</si>
  <si>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</si>
  <si>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</si>
  <si>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</si>
  <si>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</si>
  <si>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</si>
  <si>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</si>
  <si>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</si>
  <si>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</si>
  <si>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</si>
  <si>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</si>
  <si>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</si>
  <si>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</si>
  <si>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</si>
  <si>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</si>
  <si>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</si>
  <si>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</si>
  <si>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</si>
  <si>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</si>
  <si>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</si>
  <si>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</si>
  <si>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</si>
  <si>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</si>
  <si>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</si>
  <si>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</si>
  <si>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</si>
  <si>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</si>
  <si>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</si>
  <si>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</si>
  <si>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</si>
  <si>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</si>
  <si>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</si>
  <si>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</si>
  <si>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</si>
  <si>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</si>
  <si>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</si>
  <si>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</si>
  <si>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</si>
  <si>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</si>
  <si>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</si>
  <si>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</si>
  <si>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</si>
  <si>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</si>
  <si>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</si>
  <si>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</si>
  <si>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</si>
  <si>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</si>
  <si>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</si>
  <si>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</si>
  <si>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</si>
  <si>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</si>
  <si>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</si>
  <si>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</si>
  <si>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</si>
  <si>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</si>
  <si>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</si>
  <si>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</si>
  <si>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</si>
  <si>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</si>
  <si>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</si>
  <si>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</si>
  <si>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</si>
  <si>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</si>
  <si>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</si>
  <si>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</si>
  <si>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</si>
  <si>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</si>
  <si>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</si>
  <si>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</si>
  <si>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</si>
  <si>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</si>
  <si>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</si>
  <si>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</si>
  <si>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</si>
  <si>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</si>
  <si>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</si>
  <si>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</si>
  <si>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</si>
  <si>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</si>
  <si>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</si>
  <si>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</si>
  <si>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</si>
  <si>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</si>
  <si>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</si>
  <si>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</si>
  <si>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</si>
  <si>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</si>
  <si>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</si>
  <si>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</si>
  <si>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</si>
  <si>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</si>
  <si>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</si>
  <si>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</si>
  <si>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</si>
  <si>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</si>
  <si>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</si>
  <si>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</si>
  <si>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</si>
  <si>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</si>
  <si>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</si>
  <si>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</si>
  <si>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</si>
  <si>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</si>
  <si>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</si>
  <si>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</si>
  <si>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</si>
  <si>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</si>
  <si>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</si>
  <si>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</si>
  <si>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</si>
  <si>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</si>
  <si>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</si>
  <si>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</si>
  <si>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</si>
  <si>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</si>
  <si>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</si>
  <si>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</si>
  <si>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</si>
  <si>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</si>
  <si>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</si>
  <si>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</si>
  <si>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</si>
  <si>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</si>
  <si>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</si>
  <si>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</si>
  <si>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</si>
  <si>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</si>
  <si>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</si>
  <si>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</si>
  <si>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</si>
  <si>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</si>
  <si>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</si>
  <si>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</si>
  <si>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</si>
  <si>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</si>
  <si>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</si>
  <si>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</si>
  <si>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</si>
  <si>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</si>
  <si>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</si>
  <si>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</si>
  <si>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</si>
  <si>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</si>
  <si>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</si>
  <si>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</si>
  <si>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</si>
  <si>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</si>
  <si>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</si>
  <si>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</si>
  <si>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</si>
  <si>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</si>
  <si>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</si>
  <si>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</si>
  <si>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</si>
  <si>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</si>
  <si>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</si>
  <si>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</si>
  <si>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</si>
  <si>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</si>
  <si>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</si>
  <si>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</si>
  <si>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</si>
  <si>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</si>
  <si>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</si>
  <si>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</si>
  <si>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</si>
  <si>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</si>
  <si>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</si>
  <si>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</si>
  <si>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</si>
  <si>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</si>
  <si>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</si>
  <si>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</si>
  <si>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</si>
  <si>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</si>
  <si>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</si>
  <si>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</si>
  <si>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</si>
  <si>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</si>
  <si>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</si>
  <si>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</si>
  <si>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</si>
  <si>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</si>
  <si>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</si>
  <si>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</si>
  <si>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</si>
  <si>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</si>
  <si>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</si>
  <si>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</si>
  <si>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</si>
  <si>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</si>
  <si>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</si>
  <si>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</si>
  <si>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</si>
  <si>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</si>
  <si>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</si>
  <si>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</si>
  <si>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</si>
  <si>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</si>
  <si>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</si>
  <si>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</si>
  <si>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</si>
  <si>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</si>
  <si>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</si>
  <si>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</si>
  <si>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</si>
  <si>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</si>
  <si>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</si>
  <si>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</si>
  <si>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</si>
  <si>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</si>
  <si>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</si>
  <si>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</si>
  <si>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</si>
  <si>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</si>
  <si>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</si>
  <si>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</si>
  <si>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</si>
  <si>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</si>
  <si>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</si>
  <si>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</si>
  <si>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</si>
  <si>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</si>
  <si>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</si>
  <si>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</si>
  <si>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</si>
  <si>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</si>
  <si>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</si>
  <si>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</si>
  <si>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</si>
  <si>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</si>
  <si>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</si>
  <si>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</si>
  <si>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</si>
  <si>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</si>
  <si>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</si>
  <si>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</si>
  <si>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</si>
  <si>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</si>
  <si>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</si>
  <si>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</si>
  <si>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</si>
  <si>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</si>
  <si>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</si>
  <si>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</si>
  <si>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</si>
  <si>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</si>
  <si>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</si>
  <si>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</si>
  <si>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</si>
  <si>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</si>
  <si>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</si>
  <si>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</si>
  <si>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</si>
  <si>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</si>
  <si>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</si>
  <si>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</si>
  <si>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</si>
  <si>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</si>
  <si>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</si>
  <si>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</si>
  <si>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</si>
  <si>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</si>
  <si>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</si>
  <si>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</si>
  <si>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</si>
  <si>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</si>
  <si>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</si>
  <si>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</si>
  <si>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</si>
  <si>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</si>
  <si>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</si>
  <si>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</si>
  <si>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</si>
  <si>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</si>
  <si>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</si>
  <si>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</si>
  <si>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</si>
  <si>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</si>
  <si>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</si>
  <si>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</si>
  <si>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</si>
  <si>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</si>
  <si>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</si>
  <si>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</si>
  <si>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</si>
  <si>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</si>
  <si>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</si>
  <si>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</si>
  <si>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</si>
  <si>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</si>
  <si>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</si>
  <si>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</si>
  <si>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</si>
  <si>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</si>
  <si>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</si>
  <si>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</si>
  <si>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</si>
  <si>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</si>
  <si>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</si>
  <si>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</si>
  <si>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</si>
  <si>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</si>
  <si>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</si>
  <si>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</si>
  <si>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</si>
  <si>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</si>
  <si>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</si>
  <si>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</si>
  <si>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</si>
  <si>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</si>
  <si>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</si>
  <si>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</si>
  <si>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</si>
  <si>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</si>
  <si>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</si>
  <si>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</si>
  <si>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</si>
  <si>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</si>
  <si>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</si>
  <si>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</si>
  <si>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</si>
  <si>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</si>
  <si>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</si>
  <si>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</si>
  <si>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</si>
  <si>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</si>
  <si>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</si>
  <si>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</si>
  <si>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</si>
  <si>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</si>
  <si>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</si>
  <si>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</si>
  <si>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</si>
  <si>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</si>
  <si>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</si>
  <si>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</si>
  <si>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</si>
  <si>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</si>
  <si>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</si>
  <si>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</si>
  <si>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</si>
  <si>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</si>
  <si>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</si>
  <si>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</si>
  <si>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</si>
  <si>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</si>
  <si>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</si>
  <si>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</si>
  <si>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</si>
  <si>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</si>
  <si>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</si>
  <si>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</si>
  <si>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</si>
  <si>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</si>
  <si>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</si>
  <si>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</si>
  <si>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</si>
  <si>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</si>
  <si>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</si>
  <si>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</si>
  <si>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</si>
  <si>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</si>
  <si>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</si>
  <si>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</si>
  <si>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</si>
  <si>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</si>
  <si>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</si>
  <si>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</si>
  <si>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</si>
  <si>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</si>
  <si>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</si>
  <si>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</si>
  <si>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</si>
  <si>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</si>
  <si>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</si>
  <si>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</si>
  <si>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</si>
  <si>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</si>
  <si>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</si>
  <si>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</si>
  <si>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</si>
  <si>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</si>
  <si>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</si>
  <si>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</si>
  <si>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</si>
  <si>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</si>
  <si>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</si>
  <si>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</si>
  <si>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</si>
  <si>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</si>
  <si>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</si>
  <si>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</si>
  <si>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</si>
  <si>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</si>
  <si>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</si>
  <si>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</si>
  <si>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</si>
  <si>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</si>
  <si>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</si>
  <si>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</si>
  <si>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</si>
  <si>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</si>
  <si>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</si>
  <si>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</si>
  <si>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</si>
  <si>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</si>
  <si>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</si>
  <si>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</si>
  <si>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</si>
  <si>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</si>
  <si>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</si>
  <si>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</si>
  <si>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</si>
  <si>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</si>
  <si>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</si>
  <si>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</si>
  <si>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</si>
  <si>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</si>
  <si>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</si>
  <si>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</si>
  <si>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</si>
  <si>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</si>
  <si>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</si>
  <si>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</si>
  <si>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</si>
  <si>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</si>
  <si>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</si>
  <si>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</si>
  <si>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</si>
  <si>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</si>
  <si>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</si>
  <si>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</si>
  <si>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</si>
  <si>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</si>
  <si>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</si>
  <si>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</si>
  <si>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</si>
  <si>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</si>
  <si>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</si>
  <si>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</si>
  <si>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</si>
  <si>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</si>
  <si>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</si>
  <si>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</si>
  <si>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</si>
  <si>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</si>
  <si>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</si>
  <si>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</si>
  <si>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</si>
  <si>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</si>
  <si>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</si>
  <si>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</si>
  <si>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</si>
  <si>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</si>
  <si>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</si>
  <si>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</si>
  <si>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</si>
  <si>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</si>
  <si>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</si>
  <si>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</si>
  <si>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</si>
  <si>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</si>
  <si>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</si>
  <si>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</si>
  <si>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</si>
  <si>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</si>
  <si>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</si>
  <si>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</si>
  <si>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</si>
  <si>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</si>
  <si>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</si>
  <si>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</si>
  <si>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</si>
  <si>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</si>
  <si>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</si>
  <si>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</si>
  <si>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</si>
  <si>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</si>
  <si>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</si>
  <si>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</si>
  <si>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</si>
  <si>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</si>
  <si>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</si>
  <si>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</si>
  <si>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</si>
  <si>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</si>
  <si>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</si>
  <si>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</si>
  <si>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</si>
  <si>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</si>
  <si>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</si>
  <si>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</si>
  <si>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</si>
  <si>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</si>
  <si>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</si>
  <si>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</si>
  <si>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</si>
  <si>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</si>
  <si>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</si>
  <si>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</si>
  <si>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</si>
  <si>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</si>
  <si>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</si>
  <si>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</si>
  <si>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</si>
  <si>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</si>
  <si>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</si>
  <si>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</si>
  <si>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</si>
  <si>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</si>
  <si>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</si>
  <si>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</si>
  <si>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</si>
  <si>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</si>
  <si>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</si>
  <si>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</si>
  <si>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</si>
  <si>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</si>
  <si>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</si>
  <si>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</si>
  <si>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</si>
  <si>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</si>
  <si>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</si>
  <si>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</si>
  <si>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</si>
  <si>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</si>
  <si>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</si>
  <si>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</si>
  <si>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</si>
  <si>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</si>
  <si>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</si>
  <si>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</si>
  <si>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</si>
  <si>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</si>
  <si>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</si>
  <si>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</si>
  <si>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</si>
  <si>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</si>
  <si>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</si>
  <si>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</si>
  <si>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</si>
  <si>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</si>
  <si>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</si>
  <si>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</si>
  <si>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</si>
  <si>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</si>
  <si>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</si>
  <si>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</si>
  <si>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</si>
  <si>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</si>
  <si>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</si>
  <si>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</si>
  <si>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</si>
  <si>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</si>
  <si>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</si>
  <si>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</si>
  <si>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</si>
  <si>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</si>
  <si>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</si>
  <si>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</si>
  <si>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</si>
  <si>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</si>
  <si>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</si>
  <si>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</si>
  <si>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</si>
  <si>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</si>
  <si>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</si>
  <si>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</si>
  <si>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</si>
  <si>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</si>
  <si>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</si>
  <si>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</si>
  <si>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</si>
  <si>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</si>
  <si>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</si>
  <si>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</si>
  <si>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</si>
  <si>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</si>
  <si>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</si>
  <si>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</si>
  <si>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</si>
  <si>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</si>
  <si>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</si>
  <si>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</si>
  <si>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</si>
  <si>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</si>
  <si>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</si>
  <si>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</si>
  <si>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</si>
  <si>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</si>
  <si>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</si>
  <si>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</si>
  <si>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</si>
  <si>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</si>
  <si>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</si>
  <si>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</si>
  <si>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</si>
  <si>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</si>
  <si>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</si>
  <si>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</si>
  <si>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</si>
  <si>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</si>
  <si>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</si>
  <si>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</si>
  <si>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</si>
  <si>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</si>
  <si>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</si>
  <si>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</si>
  <si>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</si>
  <si>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</si>
  <si>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</si>
  <si>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</si>
  <si>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</si>
  <si>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</si>
  <si>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</si>
  <si>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</si>
  <si>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</si>
  <si>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</si>
  <si>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</si>
  <si>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</si>
  <si>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</si>
  <si>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</si>
  <si>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</si>
  <si>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</si>
  <si>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</si>
  <si>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</si>
  <si>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</si>
  <si>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</si>
  <si>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</si>
  <si>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</si>
  <si>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</si>
  <si>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</si>
  <si>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</si>
  <si>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</si>
  <si>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</si>
  <si>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</si>
  <si>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</si>
  <si>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</si>
  <si>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</si>
  <si>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</si>
  <si>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</si>
  <si>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</si>
  <si>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</si>
  <si>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</si>
  <si>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</si>
  <si>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</si>
  <si>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</si>
  <si>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</si>
  <si>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</si>
  <si>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</si>
  <si>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</si>
  <si>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</si>
  <si>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</si>
  <si>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</si>
  <si>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</si>
  <si>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</si>
  <si>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</si>
  <si>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</si>
  <si>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</si>
  <si>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</si>
  <si>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</si>
  <si>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</si>
  <si>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</si>
  <si>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</si>
  <si>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</si>
  <si>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</si>
  <si>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</si>
  <si>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</si>
  <si>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</si>
  <si>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</si>
  <si>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</si>
  <si>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</si>
  <si>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</si>
  <si>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</si>
  <si>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</si>
  <si>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</si>
  <si>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</si>
  <si>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</si>
  <si>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</si>
  <si>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</si>
  <si>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</si>
  <si>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</si>
  <si>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</si>
  <si>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</si>
  <si>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</si>
  <si>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</si>
  <si>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</si>
  <si>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</si>
  <si>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</si>
  <si>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</si>
  <si>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</si>
  <si>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</si>
  <si>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</si>
  <si>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</si>
  <si>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</si>
  <si>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</si>
  <si>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</si>
  <si>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</si>
  <si>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</si>
  <si>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</si>
  <si>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</si>
  <si>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</si>
  <si>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</si>
  <si>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</si>
  <si>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</si>
  <si>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</si>
  <si>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</si>
  <si>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</si>
  <si>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</si>
  <si>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</si>
  <si>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</si>
  <si>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</si>
  <si>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</si>
  <si>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</si>
  <si>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</si>
  <si>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</si>
  <si>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</si>
  <si>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</si>
  <si>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</si>
  <si>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</si>
  <si>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</si>
  <si>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</si>
  <si>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</si>
  <si>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</si>
  <si>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</si>
  <si>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</si>
  <si>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</si>
  <si>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</si>
  <si>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</si>
  <si>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</si>
  <si>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</si>
  <si>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</si>
  <si>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</si>
  <si>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</si>
  <si>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</si>
  <si>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</si>
  <si>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</si>
  <si>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</si>
  <si>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</si>
  <si>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</si>
  <si>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</si>
  <si>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</si>
  <si>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</si>
  <si>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</si>
  <si>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</si>
  <si>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</si>
  <si>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</si>
  <si>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</si>
  <si>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</si>
  <si>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</si>
  <si>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</si>
  <si>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</si>
  <si>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</si>
  <si>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</si>
  <si>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</si>
  <si>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</si>
  <si>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</si>
  <si>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</si>
  <si>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</si>
  <si>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</si>
  <si>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</si>
  <si>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</si>
  <si>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</si>
  <si>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</si>
  <si>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</si>
  <si>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</si>
  <si>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</si>
  <si>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</si>
  <si>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</si>
  <si>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</si>
  <si>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</si>
  <si>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</si>
  <si>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</si>
  <si>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</si>
  <si>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</si>
  <si>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</si>
  <si>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</si>
  <si>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</si>
  <si>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</si>
  <si>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</si>
  <si>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</si>
  <si>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</si>
  <si>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</si>
  <si>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</si>
  <si>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</si>
  <si>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</si>
  <si>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</si>
  <si>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</si>
  <si>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</si>
  <si>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</si>
  <si>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</si>
  <si>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</si>
  <si>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</si>
  <si>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</si>
  <si>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</si>
  <si>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</si>
  <si>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</si>
  <si>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</si>
  <si>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</si>
  <si>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</si>
  <si>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</si>
  <si>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</si>
  <si>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</si>
  <si>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</si>
  <si>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</si>
  <si>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</si>
  <si>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</si>
  <si>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</si>
  <si>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</si>
  <si>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</si>
  <si>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</si>
  <si>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</si>
  <si>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</si>
  <si>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</si>
  <si>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</si>
  <si>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</si>
  <si>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</si>
  <si>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</si>
  <si>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</si>
  <si>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</si>
  <si>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</si>
  <si>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</si>
  <si>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</si>
  <si>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</si>
  <si>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</si>
  <si>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</si>
  <si>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</si>
  <si>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</si>
  <si>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</si>
  <si>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</si>
  <si>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</si>
  <si>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</si>
  <si>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</si>
  <si>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</si>
  <si>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</si>
  <si>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</si>
  <si>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</si>
  <si>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</si>
  <si>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</si>
  <si>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</si>
  <si>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</si>
  <si>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</si>
  <si>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</si>
  <si>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</si>
  <si>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</si>
  <si>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</si>
  <si>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</si>
  <si>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</si>
  <si>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</si>
  <si>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</si>
  <si>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</si>
  <si>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</si>
  <si>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</si>
  <si>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</si>
  <si>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</si>
  <si>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</si>
  <si>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</si>
  <si>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</si>
  <si>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</si>
  <si>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</si>
  <si>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</si>
  <si>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</si>
  <si>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</si>
  <si>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</si>
  <si>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</si>
  <si>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</si>
  <si>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</si>
  <si>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</si>
  <si>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</si>
  <si>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</si>
  <si>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</si>
  <si>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</si>
  <si>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</si>
  <si>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</si>
  <si>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</si>
  <si>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</si>
  <si>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</si>
  <si>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</si>
  <si>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</si>
  <si>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</si>
  <si>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</si>
  <si>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</si>
  <si>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</si>
  <si>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</si>
  <si>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</si>
  <si>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</si>
  <si>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</si>
  <si>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</si>
  <si>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</si>
  <si>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</si>
  <si>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</si>
  <si>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</si>
  <si>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</si>
  <si>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</si>
  <si>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</si>
  <si>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</si>
  <si>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</si>
  <si>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</si>
  <si>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</si>
  <si>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</si>
  <si>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</si>
  <si>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</si>
  <si>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</si>
  <si>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</si>
  <si>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</si>
  <si>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</si>
  <si>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</si>
  <si>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</si>
  <si>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</si>
  <si>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</si>
  <si>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</si>
  <si>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</si>
  <si>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</si>
  <si>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</si>
  <si>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</si>
  <si>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</si>
  <si>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</si>
  <si>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</si>
  <si>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</si>
  <si>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</si>
  <si>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</si>
  <si>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</si>
  <si>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</si>
  <si>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</si>
  <si>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</si>
  <si>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</si>
  <si>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</si>
  <si>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</si>
  <si>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</si>
  <si>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</si>
  <si>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</si>
  <si>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</si>
  <si>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</si>
  <si>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</si>
  <si>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</si>
  <si>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</si>
  <si>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</si>
  <si>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</si>
  <si>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</si>
  <si>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</si>
  <si>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</si>
  <si>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</si>
  <si>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</si>
  <si>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</si>
  <si>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</si>
  <si>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</si>
  <si>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</si>
  <si>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</si>
  <si>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</si>
  <si>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</si>
  <si>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</si>
  <si>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</si>
  <si>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</si>
  <si>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</si>
  <si>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</si>
  <si>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</si>
  <si>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</si>
  <si>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</si>
  <si>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</si>
  <si>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</si>
  <si>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</si>
  <si>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</si>
  <si>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</si>
  <si>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</si>
  <si>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</si>
  <si>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</si>
  <si>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</si>
  <si>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</si>
  <si>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</si>
  <si>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</si>
  <si>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</si>
  <si>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</si>
  <si>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</si>
  <si>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</si>
  <si>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</si>
  <si>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</si>
  <si>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</si>
  <si>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</si>
  <si>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</si>
  <si>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</si>
  <si>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</si>
  <si>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</si>
  <si>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</si>
  <si>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</si>
  <si>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</si>
  <si>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</si>
  <si>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</si>
  <si>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</si>
  <si>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</si>
  <si>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</si>
  <si>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</si>
  <si>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</si>
  <si>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</si>
  <si>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</si>
  <si>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</si>
  <si>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</si>
  <si>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</si>
  <si>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</si>
  <si>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</si>
  <si>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</si>
  <si>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</si>
  <si>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</si>
  <si>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</si>
  <si>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</si>
  <si>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</si>
  <si>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</si>
  <si>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</si>
  <si>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</si>
  <si>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</si>
  <si>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</si>
  <si>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</si>
  <si>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</si>
  <si>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</si>
  <si>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</si>
  <si>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</si>
  <si>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</si>
  <si>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</si>
  <si>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</si>
  <si>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</si>
  <si>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</si>
  <si>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</si>
  <si>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</si>
  <si>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</si>
  <si>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</si>
  <si>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</si>
  <si>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</si>
  <si>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</si>
  <si>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</si>
  <si>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</si>
  <si>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</si>
  <si>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</si>
  <si>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</si>
  <si>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</si>
  <si>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</si>
  <si>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</si>
  <si>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</si>
  <si>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</si>
  <si>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</si>
  <si>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</si>
  <si>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</si>
  <si>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</si>
  <si>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</si>
  <si>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</si>
  <si>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</si>
  <si>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</si>
  <si>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</si>
  <si>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</si>
  <si>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</si>
  <si>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</si>
  <si>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</si>
  <si>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</si>
  <si>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</si>
  <si>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</si>
  <si>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</si>
  <si>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</si>
  <si>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</si>
  <si>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</si>
  <si>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</si>
  <si>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</si>
  <si>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</si>
  <si>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</si>
  <si>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</si>
  <si>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</si>
  <si>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</si>
  <si>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</si>
  <si>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</si>
  <si>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</si>
  <si>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</si>
  <si>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</si>
  <si>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</si>
  <si>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</si>
  <si>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</si>
  <si>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</si>
  <si>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</si>
  <si>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</si>
  <si>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</si>
  <si>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</si>
  <si>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</si>
  <si>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</si>
  <si>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</si>
  <si>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</si>
  <si>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</si>
  <si>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</si>
  <si>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</si>
  <si>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</si>
  <si>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</si>
  <si>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</si>
  <si>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</si>
  <si>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</si>
  <si>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</si>
  <si>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</si>
  <si>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</si>
  <si>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</si>
  <si>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</si>
  <si>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</si>
  <si>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</si>
  <si>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</si>
  <si>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</si>
  <si>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</si>
  <si>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</si>
  <si>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</si>
  <si>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</si>
  <si>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</si>
  <si>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</si>
  <si>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</si>
  <si>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</si>
  <si>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</si>
  <si>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</si>
  <si>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</si>
  <si>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</si>
  <si>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</si>
  <si>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</si>
  <si>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</si>
  <si>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</si>
  <si>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</si>
  <si>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</si>
  <si>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</si>
  <si>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</si>
  <si>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</si>
  <si>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</si>
  <si>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</si>
  <si>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</si>
  <si>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</si>
  <si>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</si>
  <si>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</si>
  <si>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</si>
  <si>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</si>
  <si>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</si>
  <si>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</si>
  <si>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</si>
  <si>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</si>
  <si>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</si>
  <si>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</si>
  <si>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</si>
  <si>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</si>
  <si>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</si>
  <si>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</si>
  <si>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</si>
  <si>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</si>
  <si>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</si>
  <si>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</si>
  <si>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</si>
  <si>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</si>
  <si>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</si>
  <si>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</si>
  <si>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</si>
  <si>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</si>
  <si>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</si>
  <si>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</si>
  <si>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</si>
  <si>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</si>
  <si>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</si>
  <si>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</si>
  <si>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</si>
  <si>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</si>
  <si>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</si>
  <si>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</si>
  <si>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</si>
  <si>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</si>
  <si>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</si>
  <si>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</si>
  <si>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</si>
  <si>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</si>
  <si>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</si>
  <si>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</si>
  <si>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</si>
  <si>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</si>
  <si>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</si>
  <si>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</si>
  <si>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</si>
  <si>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</si>
  <si>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</si>
  <si>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</si>
  <si>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</si>
  <si>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</si>
  <si>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</si>
  <si>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</si>
  <si>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</si>
  <si>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</si>
  <si>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</si>
  <si>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</si>
  <si>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</si>
  <si>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</si>
  <si>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</si>
  <si>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</si>
  <si>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</si>
  <si>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</si>
  <si>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</si>
  <si>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</si>
  <si>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</si>
  <si>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</si>
  <si>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</si>
  <si>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</si>
  <si>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</si>
  <si>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</si>
  <si>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</si>
  <si>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</si>
  <si>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</si>
  <si>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</si>
  <si>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</si>
  <si>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</si>
  <si>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</si>
  <si>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</si>
  <si>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</si>
  <si>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</si>
  <si>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</si>
  <si>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</si>
  <si>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</si>
  <si>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</si>
  <si>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</si>
  <si>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</si>
  <si>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</si>
  <si>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</si>
  <si>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</si>
  <si>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</si>
  <si>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</si>
  <si>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</si>
  <si>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</si>
  <si>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</si>
  <si>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</si>
  <si>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</si>
  <si>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</si>
  <si>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</si>
  <si>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</si>
  <si>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</si>
  <si>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</si>
  <si>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</si>
  <si>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</si>
  <si>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</si>
  <si>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</si>
  <si>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</si>
  <si>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</si>
  <si>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</si>
  <si>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</si>
  <si>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</si>
  <si>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</si>
  <si>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</si>
  <si>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</si>
  <si>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</si>
  <si>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</si>
  <si>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</si>
  <si>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</si>
  <si>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</si>
  <si>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</si>
  <si>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</si>
  <si>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</si>
  <si>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</si>
  <si>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</si>
  <si>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</si>
  <si>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</si>
  <si>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</si>
  <si>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</si>
  <si>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</si>
  <si>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</si>
  <si>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</si>
  <si>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</si>
  <si>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</si>
  <si>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</si>
  <si>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</si>
  <si>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</si>
  <si>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</si>
  <si>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</si>
  <si>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</si>
  <si>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</si>
  <si>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</si>
  <si>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</si>
  <si>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</si>
  <si>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</si>
  <si>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</si>
  <si>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</si>
  <si>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</si>
  <si>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</si>
  <si>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</si>
  <si>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</si>
  <si>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</si>
  <si>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</si>
  <si>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</si>
  <si>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</si>
  <si>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</si>
  <si>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</si>
  <si>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</si>
  <si>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</si>
  <si>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</si>
  <si>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</si>
  <si>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</si>
  <si>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</si>
  <si>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</si>
  <si>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</si>
  <si>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</si>
  <si>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</si>
  <si>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</si>
  <si>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</si>
  <si>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</si>
  <si>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</si>
  <si>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</si>
  <si>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</si>
  <si>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</si>
  <si>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</si>
  <si>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</si>
  <si>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</si>
  <si>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</si>
  <si>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</si>
  <si>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</si>
  <si>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</si>
  <si>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</si>
  <si>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</si>
  <si>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</si>
  <si>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</si>
  <si>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</si>
  <si>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</si>
  <si>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</si>
  <si>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</si>
  <si>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</si>
  <si>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</si>
  <si>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</si>
  <si>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</si>
  <si>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</si>
  <si>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</si>
  <si>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</si>
  <si>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</si>
  <si>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</si>
  <si>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</si>
  <si>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</si>
  <si>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</si>
  <si>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</si>
  <si>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</si>
  <si>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</si>
  <si>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</si>
  <si>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</si>
  <si>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</si>
  <si>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</si>
  <si>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</si>
  <si>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</si>
  <si>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</si>
  <si>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</si>
  <si>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</si>
  <si>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</si>
  <si>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</si>
  <si>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</si>
  <si>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</si>
  <si>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</si>
  <si>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</si>
  <si>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</si>
  <si>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</si>
  <si>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</si>
  <si>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</si>
  <si>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</si>
  <si>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</si>
  <si>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</si>
  <si>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</si>
  <si>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</si>
  <si>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</si>
  <si>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</si>
  <si>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</si>
  <si>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</si>
  <si>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</si>
  <si>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</si>
  <si>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</si>
  <si>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</si>
  <si>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</si>
  <si>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</si>
  <si>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</si>
  <si>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</si>
  <si>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</si>
  <si>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</si>
  <si>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</si>
  <si>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</si>
  <si>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</si>
  <si>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</si>
  <si>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</si>
  <si>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</si>
  <si>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</si>
  <si>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</si>
  <si>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</si>
  <si>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</si>
  <si>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</si>
  <si>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</si>
  <si>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</si>
  <si>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</si>
  <si>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</si>
  <si>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</si>
  <si>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</si>
  <si>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</si>
  <si>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</si>
  <si>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</si>
  <si>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</si>
  <si>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</si>
  <si>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</si>
  <si>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</si>
  <si>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</si>
  <si>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</si>
  <si>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</si>
  <si>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</si>
  <si>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</si>
  <si>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</si>
  <si>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</si>
  <si>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</si>
  <si>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</si>
  <si>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</si>
  <si>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</si>
  <si>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</si>
  <si>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</si>
  <si>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</si>
  <si>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</si>
  <si>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</si>
  <si>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</si>
  <si>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</si>
  <si>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</si>
  <si>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</si>
  <si>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</si>
  <si>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</si>
  <si>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</si>
  <si>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</si>
  <si>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</si>
  <si>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</si>
  <si>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</si>
  <si>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</si>
  <si>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</si>
  <si>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</si>
  <si>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</si>
  <si>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</si>
  <si>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</si>
  <si>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</si>
  <si>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</si>
  <si>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</si>
  <si>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</si>
  <si>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</si>
  <si>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</si>
  <si>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</si>
  <si>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</si>
  <si>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</si>
  <si>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</si>
  <si>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</si>
  <si>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</si>
  <si>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</si>
  <si>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</si>
  <si>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</si>
  <si>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</si>
  <si>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</si>
  <si>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</si>
  <si>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</si>
  <si>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</si>
  <si>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</si>
  <si>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</si>
  <si>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</si>
  <si>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</si>
  <si>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</si>
  <si>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</si>
  <si>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</si>
  <si>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</si>
  <si>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</si>
  <si>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</si>
  <si>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</si>
  <si>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</si>
  <si>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</si>
  <si>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</si>
  <si>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</si>
  <si>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</si>
  <si>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</si>
  <si>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</si>
  <si>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</si>
  <si>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</si>
  <si>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</si>
  <si>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</si>
  <si>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</si>
  <si>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</si>
  <si>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</si>
  <si>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</si>
  <si>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</si>
  <si>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</si>
  <si>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</si>
  <si>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</si>
  <si>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</si>
  <si>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</si>
  <si>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</si>
  <si>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</si>
  <si>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</si>
  <si>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</si>
  <si>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</si>
  <si>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</si>
  <si>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</si>
  <si>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</si>
  <si>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</si>
  <si>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</si>
  <si>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</si>
  <si>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</si>
  <si>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</si>
  <si>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</si>
  <si>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</si>
  <si>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</si>
  <si>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</si>
  <si>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</si>
  <si>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</si>
  <si>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</si>
  <si>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</si>
  <si>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</si>
  <si>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</si>
  <si>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</si>
  <si>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</si>
  <si>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</si>
  <si>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</si>
  <si>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</si>
  <si>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</si>
  <si>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</si>
  <si>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</si>
  <si>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</si>
  <si>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</si>
  <si>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</si>
  <si>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</si>
  <si>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</si>
  <si>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</si>
  <si>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</si>
  <si>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</si>
  <si>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</si>
  <si>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</si>
  <si>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</si>
  <si>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</si>
  <si>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</si>
  <si>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</si>
  <si>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</si>
  <si>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</si>
  <si>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</si>
  <si>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</si>
  <si>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</si>
  <si>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</si>
  <si>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</si>
  <si>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</si>
  <si>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</si>
  <si>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</si>
  <si>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</si>
  <si>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</si>
  <si>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</si>
  <si>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</si>
  <si>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</si>
  <si>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</si>
  <si>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</si>
  <si>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</si>
  <si>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</si>
  <si>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</si>
  <si>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</si>
  <si>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</si>
  <si>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</si>
  <si>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</si>
  <si>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</si>
  <si>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</si>
  <si>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</si>
  <si>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</si>
  <si>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</si>
  <si>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</si>
  <si>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</si>
  <si>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</si>
  <si>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</si>
  <si>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</si>
  <si>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</si>
  <si>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</si>
  <si>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</si>
  <si>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</si>
  <si>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</si>
  <si>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</si>
  <si>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</si>
  <si>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</si>
  <si>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</si>
  <si>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</si>
  <si>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</si>
  <si>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</si>
  <si>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</si>
  <si>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</si>
  <si>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</si>
  <si>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</si>
  <si>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</si>
  <si>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</si>
  <si>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</si>
  <si>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</si>
  <si>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</si>
  <si>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</si>
  <si>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</si>
  <si>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</si>
  <si>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</si>
  <si>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</si>
  <si>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</si>
  <si>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</si>
  <si>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</si>
  <si>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</si>
  <si>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</si>
  <si>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</si>
  <si>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</si>
  <si>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</si>
  <si>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</si>
  <si>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</si>
  <si>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</si>
  <si>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</si>
  <si>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</si>
  <si>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</si>
  <si>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</si>
  <si>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</si>
  <si>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</si>
  <si>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</si>
  <si>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</si>
  <si>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</si>
  <si>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</si>
  <si>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</si>
  <si>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</si>
  <si>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</si>
  <si>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</si>
  <si>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</si>
  <si>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</si>
  <si>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</si>
  <si>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</si>
  <si>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</si>
  <si>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</si>
  <si>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</si>
  <si>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</si>
  <si>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</si>
  <si>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</si>
  <si>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</si>
  <si>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</si>
  <si>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</si>
  <si>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</si>
  <si>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</si>
  <si>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</si>
  <si>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</si>
  <si>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</si>
  <si>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</si>
  <si>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</si>
  <si>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</si>
  <si>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</si>
  <si>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</si>
  <si>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</si>
  <si>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</si>
  <si>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</si>
  <si>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</si>
  <si>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</si>
  <si>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</si>
  <si>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</si>
  <si>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</si>
  <si>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</si>
  <si>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</si>
  <si>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</si>
  <si>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</si>
  <si>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</si>
  <si>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</si>
  <si>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</si>
  <si>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</si>
  <si>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</si>
  <si>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</si>
  <si>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</si>
  <si>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</si>
  <si>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</si>
  <si>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</si>
  <si>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</si>
  <si>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</si>
  <si>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</si>
  <si>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</si>
  <si>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</si>
  <si>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</si>
  <si>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</si>
  <si>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</si>
  <si>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</si>
  <si>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</si>
  <si>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</si>
  <si>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</si>
  <si>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</si>
  <si>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</si>
  <si>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</si>
  <si>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</si>
  <si>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</si>
  <si>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</si>
  <si>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</si>
  <si>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</si>
  <si>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</si>
  <si>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</si>
  <si>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</si>
  <si>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</si>
  <si>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</si>
  <si>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</si>
  <si>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</si>
  <si>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</si>
  <si>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</si>
  <si>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</si>
  <si>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</si>
  <si>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</si>
  <si>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</si>
  <si>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</si>
  <si>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</si>
  <si>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</si>
  <si>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</si>
  <si>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</si>
  <si>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</si>
  <si>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</si>
  <si>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</si>
  <si>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</si>
  <si>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</si>
  <si>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</si>
  <si>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</si>
  <si>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</si>
  <si>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</si>
  <si>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</si>
  <si>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</si>
  <si>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</si>
  <si>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</si>
  <si>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</si>
  <si>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</si>
  <si>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</si>
  <si>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</si>
  <si>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</si>
  <si>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</si>
  <si>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</si>
  <si>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</si>
  <si>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</si>
  <si>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</si>
  <si>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</si>
  <si>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</si>
  <si>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</si>
  <si>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</si>
  <si>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</si>
  <si>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</si>
  <si>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</si>
  <si>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</si>
  <si>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</si>
  <si>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</si>
  <si>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</si>
  <si>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</si>
  <si>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</si>
  <si>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</si>
  <si>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</si>
  <si>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</si>
  <si>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</si>
  <si>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</si>
  <si>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</si>
  <si>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</si>
  <si>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</si>
  <si>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</si>
  <si>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</si>
  <si>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</si>
  <si>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</si>
  <si>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</si>
  <si>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</si>
  <si>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</si>
  <si>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</si>
  <si>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</si>
  <si>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</si>
  <si>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</si>
  <si>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</si>
  <si>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</si>
  <si>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</si>
  <si>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</si>
  <si>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</si>
  <si>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</si>
  <si>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</si>
  <si>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</si>
  <si>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</si>
  <si>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</si>
  <si>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</si>
  <si>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</si>
  <si>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</si>
  <si>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</si>
  <si>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</si>
  <si>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</si>
  <si>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</si>
  <si>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</si>
  <si>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</si>
  <si>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</si>
  <si>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</si>
  <si>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</si>
  <si>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</si>
  <si>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</si>
  <si>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</si>
  <si>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</si>
  <si>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</si>
  <si>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</si>
  <si>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</si>
  <si>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</si>
  <si>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</si>
  <si>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</si>
  <si>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</si>
  <si>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</si>
  <si>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</si>
  <si>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</si>
  <si>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</si>
  <si>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</si>
  <si>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</si>
  <si>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</si>
  <si>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</si>
  <si>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</si>
  <si>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</si>
  <si>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</si>
  <si>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</si>
  <si>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</si>
  <si>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</si>
  <si>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</si>
  <si>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</si>
  <si>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</si>
  <si>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</si>
  <si>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</si>
  <si>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</si>
  <si>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</si>
  <si>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</si>
  <si>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</si>
  <si>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</si>
  <si>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</si>
  <si>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</si>
  <si>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</si>
  <si>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</si>
  <si>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</si>
  <si>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</si>
  <si>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</si>
  <si>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</si>
  <si>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</si>
  <si>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</si>
  <si>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</si>
  <si>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</si>
  <si>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</si>
  <si>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</si>
  <si>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</si>
  <si>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</si>
  <si>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</si>
  <si>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</si>
  <si>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</si>
  <si>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</si>
  <si>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</si>
  <si>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</si>
  <si>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</si>
  <si>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</si>
  <si>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</si>
  <si>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</si>
  <si>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</si>
  <si>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</si>
  <si>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</si>
  <si>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</si>
  <si>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</si>
  <si>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</si>
  <si>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</si>
  <si>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</si>
  <si>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</si>
  <si>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</si>
  <si>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</si>
  <si>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</si>
  <si>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</si>
  <si>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</si>
  <si>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</si>
  <si>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</si>
  <si>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</si>
  <si>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</si>
  <si>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</si>
  <si>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</si>
  <si>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</si>
  <si>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</si>
  <si>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</si>
  <si>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</si>
  <si>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</si>
  <si>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</si>
  <si>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</si>
  <si>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</si>
  <si>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</si>
  <si>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</si>
  <si>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</si>
  <si>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</si>
  <si>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</si>
  <si>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</si>
  <si>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</si>
  <si>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</si>
  <si>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</si>
  <si>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</si>
  <si>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</si>
  <si>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</si>
  <si>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</si>
  <si>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</si>
  <si>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</si>
  <si>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</si>
  <si>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</si>
  <si>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</si>
  <si>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</si>
  <si>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</si>
  <si>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</si>
  <si>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</si>
  <si>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</si>
  <si>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</si>
  <si>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</si>
  <si>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</si>
  <si>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</si>
  <si>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</si>
  <si>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</si>
  <si>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</si>
  <si>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</si>
  <si>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</si>
  <si>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</si>
  <si>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</si>
  <si>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</si>
  <si>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</si>
  <si>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</si>
  <si>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</si>
  <si>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</si>
  <si>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</si>
  <si>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</si>
  <si>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</si>
  <si>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</si>
  <si>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</si>
  <si>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</si>
  <si>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</si>
  <si>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</si>
  <si>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</si>
  <si>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</si>
  <si>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</si>
  <si>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</si>
  <si>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</si>
  <si>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</si>
  <si>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</si>
  <si>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</si>
  <si>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</si>
  <si>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</si>
  <si>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</si>
  <si>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</si>
  <si>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</si>
  <si>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</si>
  <si>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</si>
  <si>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</si>
  <si>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</si>
  <si>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</si>
  <si>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</si>
  <si>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</si>
  <si>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</si>
  <si>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</si>
  <si>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</si>
  <si>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</si>
  <si>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</si>
  <si>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</si>
  <si>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</si>
  <si>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</si>
  <si>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</si>
  <si>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</si>
  <si>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</si>
  <si>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</si>
  <si>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</si>
  <si>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</si>
  <si>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</si>
  <si>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</si>
  <si>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</si>
  <si>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</si>
  <si>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</si>
  <si>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</si>
  <si>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</si>
  <si>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</si>
  <si>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</si>
  <si>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</si>
  <si>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</si>
  <si>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</si>
  <si>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</si>
  <si>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</si>
  <si>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</si>
  <si>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</si>
  <si>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</si>
  <si>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</si>
  <si>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</si>
  <si>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</si>
  <si>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</si>
  <si>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</si>
  <si>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</si>
  <si>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</si>
  <si>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</si>
  <si>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</si>
  <si>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</si>
  <si>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</si>
  <si>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</si>
  <si>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</si>
  <si>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</si>
  <si>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</si>
  <si>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</si>
  <si>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</si>
  <si>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</si>
  <si>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</si>
  <si>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</si>
  <si>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</si>
  <si>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</si>
  <si>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</si>
  <si>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</si>
  <si>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</si>
  <si>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</si>
  <si>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</si>
  <si>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</si>
  <si>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</si>
  <si>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</si>
  <si>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</si>
  <si>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</si>
  <si>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</si>
  <si>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</si>
  <si>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</si>
  <si>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</si>
  <si>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</si>
  <si>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</si>
  <si>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</si>
  <si>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</si>
  <si>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</si>
  <si>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</si>
  <si>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</si>
  <si>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</si>
  <si>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</si>
  <si>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</si>
  <si>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</si>
  <si>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</si>
  <si>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</si>
  <si>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</si>
  <si>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</si>
  <si>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</si>
  <si>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</si>
  <si>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</si>
  <si>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</si>
  <si>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</si>
  <si>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</si>
  <si>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</si>
  <si>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</si>
  <si>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</si>
  <si>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</si>
  <si>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</si>
  <si>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</si>
  <si>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</si>
  <si>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</si>
  <si>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</si>
  <si>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</si>
  <si>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</si>
  <si>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</si>
  <si>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</si>
  <si>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</si>
  <si>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</si>
  <si>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</si>
  <si>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</si>
  <si>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</si>
  <si>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</si>
  <si>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</si>
  <si>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</si>
  <si>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</si>
  <si>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</si>
  <si>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</si>
  <si>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</si>
  <si>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</si>
  <si>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</si>
  <si>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</si>
  <si>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</si>
  <si>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</si>
  <si>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</si>
  <si>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</si>
  <si>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</si>
  <si>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</si>
  <si>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</si>
  <si>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</si>
  <si>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</si>
  <si>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</si>
  <si>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</si>
  <si>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</si>
  <si>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</si>
  <si>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</si>
  <si>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</si>
  <si>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</si>
  <si>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</si>
  <si>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</si>
  <si>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</si>
  <si>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</si>
  <si>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</si>
  <si>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</si>
  <si>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</si>
  <si>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</si>
  <si>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</si>
  <si>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</si>
  <si>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</si>
  <si>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</si>
  <si>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</si>
  <si>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</si>
  <si>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</si>
  <si>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</si>
  <si>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</si>
  <si>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</si>
  <si>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</si>
  <si>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</si>
  <si>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</si>
  <si>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</si>
  <si>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</si>
  <si>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</si>
  <si>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</si>
  <si>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</si>
  <si>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</si>
  <si>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</si>
  <si>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</si>
  <si>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</si>
  <si>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</si>
  <si>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</si>
  <si>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</si>
  <si>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</si>
  <si>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</si>
  <si>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</si>
  <si>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</si>
  <si>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</si>
  <si>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</si>
  <si>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</si>
  <si>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</si>
  <si>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</si>
  <si>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</si>
  <si>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</si>
  <si>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</si>
  <si>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</si>
  <si>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</si>
  <si>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</si>
  <si>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</si>
  <si>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</si>
  <si>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</si>
  <si>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</si>
  <si>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</si>
  <si>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</si>
  <si>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</si>
  <si>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</si>
  <si>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</si>
  <si>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</si>
  <si>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</si>
  <si>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</si>
  <si>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</si>
  <si>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</si>
  <si>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</si>
  <si>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</si>
  <si>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</si>
  <si>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</si>
  <si>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</si>
  <si>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</si>
  <si>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</si>
  <si>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</si>
  <si>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</si>
  <si>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</si>
  <si>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</si>
  <si>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</si>
  <si>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</si>
  <si>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</si>
  <si>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</si>
  <si>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</si>
  <si>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</si>
  <si>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</si>
  <si>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</si>
  <si>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</si>
  <si>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</si>
  <si>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</si>
  <si>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</si>
  <si>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</si>
  <si>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</si>
  <si>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</si>
  <si>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</si>
  <si>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</si>
  <si>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</si>
  <si>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</si>
  <si>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</si>
  <si>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</si>
  <si>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</si>
  <si>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</si>
  <si>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</si>
  <si>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</si>
  <si>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</si>
  <si>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</si>
  <si>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</si>
  <si>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</si>
  <si>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</si>
  <si>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</si>
  <si>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</si>
  <si>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</si>
  <si>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</si>
  <si>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</si>
  <si>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</si>
  <si>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</si>
  <si>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</si>
  <si>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</si>
  <si>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</si>
  <si>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</si>
  <si>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</si>
  <si>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</si>
  <si>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</si>
  <si>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</si>
  <si>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</si>
  <si>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</si>
  <si>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</si>
  <si>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</si>
  <si>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</si>
  <si>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</si>
  <si>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</si>
  <si>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</si>
  <si>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</si>
  <si>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</si>
  <si>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</si>
  <si>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</si>
  <si>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</si>
  <si>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</si>
  <si>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</si>
  <si>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</si>
  <si>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</si>
  <si>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</si>
  <si>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</si>
  <si>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</si>
  <si>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</si>
  <si>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</si>
  <si>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</si>
  <si>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</si>
  <si>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</si>
  <si>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</si>
  <si>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</si>
  <si>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</si>
  <si>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</si>
  <si>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</si>
  <si>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</si>
  <si>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</si>
  <si>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</si>
  <si>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</si>
  <si>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</si>
  <si>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</si>
  <si>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</si>
  <si>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</si>
  <si>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</si>
  <si>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</si>
  <si>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</si>
  <si>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</si>
  <si>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</si>
  <si>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</si>
  <si>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</si>
  <si>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</si>
  <si>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</si>
  <si>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</si>
  <si>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</si>
  <si>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</si>
  <si>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</si>
  <si>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</si>
  <si>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</si>
  <si>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</si>
  <si>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</si>
  <si>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</si>
  <si>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</si>
  <si>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</si>
  <si>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</si>
  <si>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</si>
  <si>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</si>
  <si>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</si>
  <si>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</si>
  <si>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</si>
  <si>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</si>
  <si>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</si>
  <si>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</si>
  <si>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</si>
  <si>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</si>
  <si>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</si>
  <si>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</si>
  <si>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</si>
  <si>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</si>
  <si>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</si>
  <si>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</si>
  <si>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</si>
  <si>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</si>
  <si>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</si>
  <si>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</si>
  <si>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</si>
  <si>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</si>
  <si>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</si>
  <si>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</si>
  <si>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</si>
  <si>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</si>
  <si>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</si>
  <si>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</si>
  <si>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</si>
  <si>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</si>
  <si>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</si>
  <si>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</si>
  <si>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</si>
  <si>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</si>
  <si>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</si>
  <si>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</si>
  <si>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</si>
  <si>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</si>
  <si>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</si>
  <si>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</si>
  <si>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</si>
  <si>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</si>
  <si>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</si>
  <si>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</si>
  <si>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</si>
  <si>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</si>
  <si>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</si>
  <si>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</si>
  <si>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</si>
  <si>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</si>
  <si>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</si>
  <si>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</si>
  <si>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</si>
  <si>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</si>
  <si>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</si>
  <si>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</si>
  <si>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</si>
  <si>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</si>
  <si>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</si>
  <si>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</si>
  <si>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</si>
  <si>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</si>
  <si>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</si>
  <si>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</si>
  <si>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</si>
  <si>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</si>
  <si>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</si>
  <si>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</si>
  <si>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</si>
  <si>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</si>
  <si>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</si>
  <si>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</si>
  <si>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</si>
  <si>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</si>
  <si>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</si>
  <si>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</si>
  <si>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</si>
  <si>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</si>
  <si>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</si>
  <si>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</si>
  <si>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</si>
  <si>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</si>
  <si>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</si>
  <si>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</si>
  <si>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</si>
  <si>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</si>
  <si>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</si>
  <si>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</si>
  <si>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</si>
  <si>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</si>
  <si>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</si>
  <si>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</si>
  <si>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</si>
  <si>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</si>
  <si>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</si>
  <si>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</si>
  <si>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</si>
  <si>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</si>
  <si>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</si>
  <si>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</si>
  <si>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</si>
  <si>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</si>
  <si>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</si>
  <si>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</si>
  <si>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</si>
  <si>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</si>
  <si>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</si>
  <si>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</si>
  <si>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</si>
  <si>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</si>
  <si>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</si>
  <si>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</si>
  <si>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</si>
  <si>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</si>
  <si>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</si>
  <si>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</si>
  <si>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</si>
  <si>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</si>
  <si>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</si>
  <si>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</si>
  <si>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</si>
  <si>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</si>
  <si>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</si>
  <si>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</si>
  <si>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</si>
  <si>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</si>
  <si>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</si>
  <si>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</si>
  <si>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</si>
  <si>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</si>
  <si>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</si>
  <si>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</si>
  <si>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</si>
  <si>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</si>
  <si>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</si>
  <si>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</si>
  <si>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</si>
  <si>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</si>
  <si>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</si>
  <si>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</si>
  <si>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</si>
  <si>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</si>
  <si>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</si>
  <si>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</si>
  <si>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</si>
  <si>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</si>
  <si>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</si>
  <si>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</si>
  <si>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</si>
  <si>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</si>
  <si>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</si>
  <si>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</si>
  <si>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</si>
  <si>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</si>
  <si>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</si>
  <si>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</si>
  <si>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</si>
  <si>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</si>
  <si>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</si>
  <si>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</si>
  <si>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</si>
  <si>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</si>
  <si>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</si>
  <si>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</si>
  <si>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</si>
  <si>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</si>
  <si>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</si>
  <si>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</si>
  <si>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</si>
  <si>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</si>
  <si>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</si>
  <si>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</si>
  <si>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</si>
  <si>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</si>
  <si>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</si>
  <si>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</si>
  <si>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</si>
  <si>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</si>
  <si>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</si>
  <si>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</si>
  <si>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</si>
  <si>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</si>
  <si>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</si>
  <si>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</si>
  <si>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</si>
  <si>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</si>
  <si>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</si>
  <si>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</si>
  <si>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</si>
  <si>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</si>
  <si>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</si>
  <si>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</si>
  <si>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</si>
  <si>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</si>
  <si>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</si>
  <si>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</si>
  <si>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</si>
  <si>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</si>
  <si>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</si>
  <si>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</si>
  <si>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</si>
  <si>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</si>
  <si>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</si>
  <si>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</si>
  <si>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</si>
  <si>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</si>
  <si>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</si>
  <si>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</si>
  <si>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</si>
  <si>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</si>
  <si>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</si>
  <si>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</si>
  <si>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</si>
  <si>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</si>
  <si>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</si>
  <si>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</si>
  <si>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</si>
  <si>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</si>
  <si>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</si>
  <si>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</si>
  <si>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</si>
  <si>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</si>
  <si>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</si>
  <si>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</si>
  <si>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</si>
  <si>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</si>
  <si>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</si>
  <si>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</si>
  <si>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</si>
  <si>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</si>
  <si>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</si>
  <si>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</si>
  <si>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</si>
  <si>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</si>
  <si>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</si>
  <si>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</si>
  <si>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</si>
  <si>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</si>
  <si>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</si>
  <si>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</si>
  <si>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</si>
  <si>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</si>
  <si>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</si>
  <si>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</si>
  <si>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</si>
  <si>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</si>
  <si>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</si>
  <si>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</si>
  <si>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</si>
  <si>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</si>
  <si>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</si>
  <si>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</si>
  <si>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</si>
  <si>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</si>
  <si>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</si>
  <si>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</si>
  <si>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</si>
  <si>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</si>
  <si>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</si>
  <si>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</si>
  <si>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</si>
  <si>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</si>
  <si>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</si>
  <si>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</si>
  <si>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</si>
  <si>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</si>
  <si>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</si>
  <si>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</si>
  <si>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</si>
  <si>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</si>
  <si>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</si>
  <si>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</si>
  <si>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</si>
  <si>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</si>
  <si>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</si>
  <si>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</si>
  <si>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</si>
  <si>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</si>
  <si>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</si>
  <si>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</si>
  <si>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</si>
  <si>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</si>
  <si>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</si>
  <si>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</si>
  <si>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</si>
  <si>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</si>
  <si>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</si>
  <si>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</si>
  <si>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</si>
  <si>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</si>
  <si>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</si>
  <si>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</si>
  <si>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</si>
  <si>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</si>
  <si>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</si>
  <si>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</si>
  <si>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</si>
  <si>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</si>
  <si>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</si>
  <si>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</si>
  <si>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</si>
  <si>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</si>
  <si>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</si>
  <si>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</si>
  <si>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</si>
  <si>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</si>
  <si>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</si>
  <si>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</si>
  <si>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</si>
  <si>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</si>
  <si>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</si>
  <si>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</si>
  <si>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</si>
  <si>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</si>
  <si>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</si>
  <si>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</si>
  <si>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</si>
  <si>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</si>
  <si>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</si>
  <si>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</si>
  <si>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</si>
  <si>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</si>
  <si>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</si>
  <si>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</si>
  <si>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</si>
  <si>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</si>
  <si>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</si>
  <si>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</si>
  <si>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</si>
  <si>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</si>
  <si>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</si>
  <si>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</si>
  <si>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</si>
  <si>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</si>
  <si>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</si>
  <si>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</si>
  <si>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</si>
  <si>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</si>
  <si>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</si>
  <si>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</si>
  <si>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</si>
  <si>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</si>
  <si>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</si>
  <si>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</si>
  <si>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</si>
  <si>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</si>
  <si>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</si>
  <si>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</si>
  <si>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</si>
  <si>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</si>
  <si>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</si>
  <si>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</si>
  <si>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</si>
  <si>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</si>
  <si>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</si>
  <si>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</si>
  <si>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</si>
  <si>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</si>
  <si>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</si>
  <si>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</si>
  <si>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</si>
  <si>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</si>
  <si>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</si>
  <si>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</si>
  <si>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</si>
  <si>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</si>
  <si>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</si>
  <si>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</si>
  <si>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</si>
  <si>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</si>
  <si>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</si>
  <si>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</si>
  <si>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</si>
  <si>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</si>
  <si>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</si>
  <si>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</si>
  <si>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</si>
  <si>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</si>
  <si>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</si>
  <si>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</si>
  <si>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</si>
  <si>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</si>
  <si>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</si>
  <si>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</si>
  <si>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</si>
  <si>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</si>
  <si>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</si>
  <si>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</si>
  <si>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</si>
  <si>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</si>
  <si>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</si>
  <si>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</si>
  <si>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</si>
  <si>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</si>
  <si>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</si>
  <si>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</si>
  <si>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</si>
  <si>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</si>
  <si>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</si>
  <si>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</si>
  <si>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</si>
  <si>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</si>
  <si>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</si>
  <si>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</si>
  <si>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</si>
  <si>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</si>
  <si>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</si>
  <si>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</si>
  <si>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</si>
  <si>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</si>
  <si>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</si>
  <si>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</si>
  <si>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</si>
  <si>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</si>
  <si>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</si>
  <si>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</si>
  <si>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</si>
  <si>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</si>
  <si>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</si>
  <si>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</si>
  <si>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</si>
  <si>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</si>
  <si>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</si>
  <si>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</si>
  <si>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</si>
  <si>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</si>
  <si>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</si>
  <si>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</si>
  <si>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</si>
  <si>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</si>
  <si>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</si>
  <si>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</si>
  <si>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</si>
  <si>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</si>
  <si>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</si>
  <si>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</si>
  <si>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</si>
  <si>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</si>
  <si>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</si>
  <si>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</si>
  <si>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</si>
  <si>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</si>
  <si>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</si>
  <si>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</si>
  <si>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</si>
  <si>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</si>
  <si>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</si>
  <si>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</si>
  <si>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</si>
  <si>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</si>
  <si>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</si>
  <si>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</si>
  <si>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</si>
  <si>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</si>
  <si>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</si>
  <si>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</si>
  <si>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</si>
  <si>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</si>
  <si>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</si>
  <si>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</si>
  <si>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</si>
  <si>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</si>
  <si>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</si>
  <si>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</si>
  <si>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</si>
  <si>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</si>
  <si>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</si>
  <si>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</si>
  <si>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</si>
  <si>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</si>
  <si>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</si>
  <si>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</si>
  <si>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</si>
  <si>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</si>
  <si>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</si>
  <si>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</si>
  <si>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</si>
  <si>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</si>
  <si>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</si>
  <si>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</si>
  <si>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</si>
  <si>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</si>
  <si>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</si>
  <si>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</si>
  <si>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</si>
  <si>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</si>
  <si>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</si>
  <si>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</si>
  <si>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</si>
  <si>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</si>
  <si>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</si>
  <si>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</si>
  <si>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</si>
  <si>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</si>
  <si>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</si>
  <si>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</si>
  <si>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</si>
  <si>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</si>
  <si>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</si>
  <si>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</si>
  <si>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</si>
  <si>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</si>
  <si>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</si>
  <si>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</si>
  <si>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</si>
  <si>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</si>
  <si>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</si>
  <si>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</si>
  <si>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</si>
  <si>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</si>
  <si>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</si>
  <si>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</si>
  <si>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</si>
  <si>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</si>
  <si>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</si>
  <si>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</si>
  <si>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</si>
  <si>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</si>
  <si>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</si>
  <si>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</si>
  <si>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</si>
  <si>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</si>
  <si>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</si>
  <si>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</si>
  <si>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</si>
  <si>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</si>
  <si>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</si>
  <si>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</si>
  <si>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</si>
  <si>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</si>
  <si>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</si>
  <si>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</si>
  <si>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</si>
  <si>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</si>
  <si>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</si>
  <si>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</si>
  <si>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</si>
  <si>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</si>
  <si>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</si>
  <si>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</si>
  <si>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</si>
  <si>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</si>
  <si>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</si>
  <si>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</si>
  <si>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</si>
  <si>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</si>
  <si>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</si>
  <si>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</si>
  <si>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</si>
  <si>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</si>
  <si>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</si>
  <si>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</si>
  <si>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</si>
  <si>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</si>
  <si>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</si>
  <si>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</si>
  <si>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</si>
  <si>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</si>
  <si>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</si>
  <si>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</si>
  <si>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</si>
  <si>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</si>
  <si>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</si>
  <si>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</si>
  <si>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</si>
  <si>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</si>
  <si>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</si>
  <si>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</si>
  <si>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</si>
  <si>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</si>
  <si>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</si>
  <si>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</si>
  <si>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</si>
  <si>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</si>
  <si>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</si>
  <si>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</si>
  <si>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</si>
  <si>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</si>
  <si>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</si>
  <si>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</si>
  <si>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</si>
  <si>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</si>
  <si>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</si>
  <si>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</si>
  <si>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</si>
  <si>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</si>
  <si>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</si>
  <si>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</si>
  <si>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</si>
  <si>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</si>
  <si>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</si>
  <si>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</si>
  <si>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</si>
  <si>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</si>
  <si>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</si>
  <si>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</si>
  <si>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</si>
  <si>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</si>
  <si>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</si>
  <si>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</si>
  <si>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</si>
  <si>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</si>
  <si>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</si>
  <si>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</si>
  <si>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</si>
  <si>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</si>
  <si>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</si>
  <si>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</si>
  <si>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</si>
  <si>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</si>
  <si>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</si>
  <si>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</si>
  <si>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</si>
  <si>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</si>
  <si>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</si>
  <si>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</si>
  <si>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</si>
  <si>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</si>
  <si>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</si>
  <si>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</si>
  <si>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</si>
  <si>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</si>
  <si>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</si>
  <si>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</si>
  <si>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</si>
  <si>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</si>
  <si>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</si>
  <si>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</si>
  <si>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</si>
  <si>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</si>
  <si>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</si>
  <si>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</si>
  <si>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</si>
  <si>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</si>
  <si>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</si>
  <si>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</si>
  <si>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</si>
  <si>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</si>
  <si>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</si>
  <si>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</si>
  <si>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</si>
  <si>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</si>
  <si>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</si>
  <si>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</si>
  <si>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</si>
  <si>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</si>
  <si>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</si>
  <si>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</si>
  <si>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</si>
  <si>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</si>
  <si>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</si>
  <si>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</si>
  <si>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</si>
  <si>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</si>
  <si>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</si>
  <si>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</si>
  <si>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</si>
  <si>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</si>
  <si>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</si>
  <si>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</si>
  <si>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</si>
  <si>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</si>
  <si>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</si>
  <si>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</si>
  <si>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</si>
  <si>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</si>
  <si>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</si>
  <si>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</si>
  <si>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</si>
  <si>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</si>
  <si>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</si>
  <si>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</si>
  <si>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</si>
  <si>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</si>
  <si>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</si>
  <si>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</si>
  <si>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</si>
  <si>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</si>
  <si>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</si>
  <si>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</si>
  <si>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</si>
  <si>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</si>
  <si>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</si>
  <si>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</si>
  <si>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</si>
  <si>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</si>
  <si>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</si>
  <si>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</si>
  <si>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</si>
  <si>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</si>
  <si>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</si>
  <si>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</si>
  <si>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</si>
  <si>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</si>
  <si>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</si>
  <si>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</si>
  <si>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</si>
  <si>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</si>
  <si>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</si>
  <si>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</si>
  <si>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</si>
  <si>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</si>
  <si>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</si>
  <si>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</si>
  <si>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</si>
  <si>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</si>
  <si>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</si>
  <si>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</si>
  <si>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</si>
  <si>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</si>
  <si>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</si>
  <si>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</si>
  <si>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</si>
  <si>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</si>
  <si>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</si>
  <si>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</si>
  <si>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</si>
  <si>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</si>
  <si>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</si>
  <si>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</si>
  <si>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</si>
  <si>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</si>
  <si>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</si>
  <si>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</si>
  <si>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</si>
  <si>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</si>
  <si>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</si>
  <si>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</si>
  <si>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</si>
  <si>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</si>
  <si>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</si>
  <si>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</si>
  <si>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</si>
  <si>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</si>
  <si>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</si>
  <si>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</si>
  <si>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</si>
  <si>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</si>
  <si>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</si>
  <si>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</si>
  <si>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</si>
  <si>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</si>
  <si>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</si>
  <si>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</si>
  <si>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</si>
  <si>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</si>
  <si>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</si>
  <si>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</si>
  <si>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</si>
  <si>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</si>
  <si>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</si>
  <si>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</si>
  <si>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</si>
  <si>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</si>
  <si>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</si>
  <si>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</si>
  <si>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</si>
  <si>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</si>
  <si>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</si>
  <si>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</si>
  <si>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</si>
  <si>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</si>
  <si>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</si>
  <si>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</si>
  <si>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</si>
  <si>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</si>
  <si>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</si>
  <si>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</si>
  <si>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</si>
  <si>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</si>
  <si>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</si>
  <si>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</si>
  <si>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</si>
  <si>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</si>
  <si>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</si>
  <si>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</si>
  <si>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</si>
  <si>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</si>
  <si>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</si>
  <si>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</si>
  <si>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</si>
  <si>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</si>
  <si>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</si>
  <si>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</si>
  <si>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</si>
  <si>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</si>
  <si>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</si>
  <si>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</si>
  <si>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</si>
  <si>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</si>
  <si>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</si>
  <si>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</si>
  <si>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</si>
  <si>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</si>
  <si>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</si>
  <si>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</si>
  <si>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</si>
  <si>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</si>
  <si>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</si>
  <si>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</si>
  <si>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</si>
  <si>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</si>
  <si>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</si>
  <si>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</si>
  <si>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</si>
  <si>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</si>
  <si>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</si>
  <si>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</si>
  <si>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</si>
  <si>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</si>
  <si>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</si>
  <si>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</si>
  <si>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</si>
  <si>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</si>
  <si>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</si>
  <si>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</si>
  <si>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</si>
  <si>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</si>
  <si>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</si>
  <si>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</si>
  <si>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</si>
  <si>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</si>
  <si>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</si>
  <si>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</si>
  <si>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</si>
  <si>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</si>
  <si>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</si>
  <si>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</si>
  <si>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</si>
  <si>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</si>
  <si>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</si>
  <si>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</si>
  <si>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</si>
  <si>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</si>
  <si>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</si>
  <si>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</si>
  <si>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</si>
  <si>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</si>
  <si>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</si>
  <si>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</si>
  <si>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</si>
  <si>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</si>
  <si>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</si>
  <si>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</si>
  <si>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</si>
  <si>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</si>
  <si>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</si>
  <si>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</si>
  <si>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</si>
  <si>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</si>
  <si>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</si>
  <si>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</si>
  <si>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</si>
  <si>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</si>
  <si>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</si>
  <si>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</si>
  <si>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</si>
  <si>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</si>
  <si>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</si>
  <si>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</si>
  <si>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</si>
  <si>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</si>
  <si>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</si>
  <si>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</si>
  <si>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</si>
  <si>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</si>
  <si>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</si>
  <si>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</si>
  <si>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</si>
  <si>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</si>
  <si>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</si>
  <si>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</si>
  <si>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</si>
  <si>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</si>
  <si>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</si>
  <si>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</si>
  <si>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</si>
  <si>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</si>
  <si>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</si>
  <si>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</si>
  <si>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</si>
  <si>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</si>
  <si>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</si>
  <si>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</si>
  <si>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</si>
  <si>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</si>
  <si>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</si>
  <si>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</si>
  <si>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</si>
  <si>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</si>
  <si>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</si>
  <si>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</si>
  <si>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</si>
  <si>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</si>
  <si>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</si>
  <si>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</si>
  <si>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</si>
  <si>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</si>
  <si>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</si>
  <si>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</si>
  <si>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</si>
  <si>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</si>
  <si>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</si>
  <si>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</si>
  <si>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</si>
  <si>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</si>
  <si>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</si>
  <si>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</si>
  <si>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</si>
  <si>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</si>
  <si>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</si>
  <si>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</si>
  <si>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</si>
  <si>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</si>
  <si>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</si>
  <si>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</si>
  <si>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</si>
  <si>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</si>
  <si>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</si>
  <si>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</si>
  <si>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</si>
  <si>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</si>
  <si>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</si>
  <si>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</si>
  <si>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</si>
  <si>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</si>
  <si>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</si>
  <si>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</si>
  <si>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</si>
  <si>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</si>
  <si>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</si>
  <si>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</si>
  <si>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</si>
  <si>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</si>
  <si>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</si>
  <si>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</si>
  <si>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</si>
  <si>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</si>
  <si>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</si>
  <si>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</si>
  <si>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</si>
  <si>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</si>
  <si>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</si>
  <si>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</si>
  <si>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</si>
  <si>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</si>
  <si>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</si>
  <si>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</si>
  <si>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</si>
  <si>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</si>
  <si>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</si>
  <si>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</si>
  <si>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</si>
  <si>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</si>
  <si>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</si>
  <si>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</si>
  <si>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</si>
  <si>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</si>
  <si>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</si>
  <si>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</si>
  <si>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</si>
  <si>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</si>
  <si>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</si>
  <si>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</si>
  <si>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</si>
  <si>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</si>
  <si>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</si>
  <si>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</si>
  <si>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</si>
  <si>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</si>
  <si>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</si>
  <si>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</si>
  <si>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</si>
  <si>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</si>
  <si>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</si>
  <si>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</si>
  <si>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</si>
  <si>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</si>
  <si>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</si>
  <si>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</si>
  <si>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</si>
  <si>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</si>
  <si>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</si>
  <si>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</si>
  <si>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</si>
  <si>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</si>
  <si>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</si>
  <si>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</si>
  <si>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</si>
  <si>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</si>
  <si>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</si>
  <si>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</si>
  <si>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</si>
  <si>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</si>
  <si>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</si>
  <si>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</si>
  <si>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</si>
  <si>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</si>
  <si>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</si>
  <si>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</si>
  <si>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</si>
  <si>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</si>
  <si>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</si>
  <si>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</si>
  <si>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</si>
  <si>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</si>
  <si>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</si>
  <si>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</si>
  <si>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</si>
  <si>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</si>
  <si>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</si>
  <si>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</si>
  <si>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</si>
  <si>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</si>
  <si>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</si>
  <si>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</si>
  <si>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</si>
  <si>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</si>
  <si>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</si>
  <si>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</si>
  <si>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</si>
  <si>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</si>
  <si>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</si>
  <si>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</si>
  <si>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</si>
  <si>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</si>
  <si>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</si>
  <si>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</si>
  <si>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</si>
  <si>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</si>
  <si>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</si>
  <si>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</si>
  <si>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</si>
  <si>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</si>
  <si>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</si>
  <si>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</si>
  <si>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</si>
  <si>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</si>
  <si>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</si>
  <si>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</si>
  <si>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</si>
  <si>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</si>
  <si>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</si>
  <si>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</si>
  <si>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</si>
  <si>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</si>
  <si>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</si>
  <si>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</si>
  <si>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</si>
  <si>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</si>
  <si>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</si>
  <si>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</si>
  <si>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</si>
  <si>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</si>
  <si>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</si>
  <si>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</si>
  <si>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</si>
  <si>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</si>
  <si>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</si>
  <si>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</si>
  <si>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</si>
  <si>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</si>
  <si>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</si>
  <si>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</si>
  <si>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</si>
  <si>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</si>
  <si>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</si>
  <si>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</si>
  <si>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</si>
  <si>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</si>
  <si>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</si>
  <si>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</si>
  <si>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</si>
  <si>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</si>
  <si>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</si>
  <si>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</si>
  <si>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</si>
  <si>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</si>
  <si>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</si>
  <si>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</si>
  <si>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</si>
  <si>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</si>
  <si>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</si>
  <si>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</si>
  <si>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</si>
  <si>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</si>
  <si>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</si>
  <si>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</si>
  <si>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</si>
  <si>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</si>
  <si>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</si>
  <si>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</si>
  <si>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</si>
  <si>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</si>
  <si>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</si>
  <si>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</si>
  <si>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</si>
  <si>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</si>
  <si>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</si>
  <si>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</si>
  <si>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</si>
  <si>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</si>
  <si>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</si>
  <si>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</si>
  <si>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</si>
  <si>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</si>
  <si>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</si>
  <si>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</si>
  <si>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</si>
  <si>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</si>
  <si>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</si>
  <si>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</si>
  <si>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</si>
  <si>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</si>
  <si>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</si>
  <si>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</si>
  <si>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</si>
  <si>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</si>
  <si>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</si>
  <si>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</si>
  <si>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</si>
  <si>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</si>
  <si>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</si>
  <si>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</si>
  <si>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</si>
  <si>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</si>
  <si>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</si>
  <si>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</si>
  <si>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</si>
  <si>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</si>
  <si>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</si>
  <si>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</si>
  <si>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</si>
  <si>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</si>
  <si>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</si>
  <si>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</si>
  <si>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</si>
  <si>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</si>
  <si>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</si>
  <si>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</si>
  <si>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</si>
  <si>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</si>
  <si>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</si>
  <si>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</si>
  <si>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</si>
  <si>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</si>
  <si>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</si>
  <si>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</si>
  <si>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</si>
  <si>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</si>
  <si>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</si>
  <si>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</si>
  <si>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</si>
  <si>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</si>
  <si>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</si>
  <si>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</si>
  <si>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</si>
  <si>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</si>
  <si>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</si>
  <si>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</si>
  <si>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</si>
  <si>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</si>
  <si>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</si>
  <si>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</si>
  <si>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</si>
  <si>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</si>
  <si>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</si>
  <si>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</si>
  <si>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</si>
  <si>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</si>
  <si>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</si>
  <si>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</si>
  <si>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</si>
  <si>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</si>
  <si>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</si>
  <si>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</si>
  <si>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</si>
  <si>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</si>
  <si>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</si>
  <si>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</si>
  <si>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</si>
  <si>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</si>
  <si>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</si>
  <si>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</si>
  <si>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</si>
  <si>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</si>
  <si>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</si>
  <si>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</si>
  <si>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</si>
  <si>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</si>
  <si>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</si>
  <si>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</si>
  <si>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</si>
  <si>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</si>
  <si>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</si>
  <si>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</si>
  <si>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</si>
  <si>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</si>
  <si>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</si>
  <si>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</si>
  <si>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</si>
  <si>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</si>
  <si>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</si>
  <si>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</si>
  <si>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</si>
  <si>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</si>
  <si>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</si>
  <si>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</si>
  <si>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</si>
  <si>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</si>
  <si>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</si>
  <si>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</si>
  <si>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</si>
  <si>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</si>
  <si>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</si>
  <si>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</si>
  <si>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</si>
  <si>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</si>
  <si>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</si>
  <si>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</si>
  <si>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</si>
  <si>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</si>
  <si>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</si>
  <si>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</si>
  <si>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</si>
  <si>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</si>
  <si>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</si>
  <si>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</si>
  <si>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</si>
  <si>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</si>
  <si>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</si>
  <si>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</si>
  <si>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</si>
  <si>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</si>
  <si>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</si>
  <si>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</si>
  <si>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</si>
  <si>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</si>
  <si>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</si>
  <si>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</si>
  <si>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</si>
  <si>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</si>
  <si>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</si>
  <si>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</si>
  <si>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</si>
  <si>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</si>
  <si>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</si>
  <si>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</si>
  <si>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</si>
  <si>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</si>
  <si>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</si>
  <si>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</si>
  <si>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</si>
  <si>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</si>
  <si>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</si>
  <si>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</si>
  <si>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</si>
  <si>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</si>
  <si>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</si>
  <si>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</si>
  <si>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</si>
  <si>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</si>
  <si>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</si>
  <si>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</si>
  <si>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</si>
  <si>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</si>
  <si>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</si>
  <si>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</si>
  <si>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</si>
  <si>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</si>
  <si>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</si>
  <si>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</si>
  <si>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</si>
  <si>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</si>
  <si>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</si>
  <si>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</si>
  <si>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</si>
  <si>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</si>
  <si>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</si>
  <si>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</si>
  <si>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</si>
  <si>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</si>
  <si>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</si>
  <si>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</si>
  <si>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</si>
  <si>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</si>
  <si>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</si>
  <si>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</si>
  <si>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</si>
  <si>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</si>
  <si>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</si>
  <si>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</si>
  <si>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</si>
  <si>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</si>
  <si>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</si>
  <si>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</si>
  <si>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</si>
  <si>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</si>
  <si>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</si>
  <si>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</si>
  <si>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</si>
  <si>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</si>
  <si>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</si>
  <si>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</si>
  <si>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</si>
  <si>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</si>
  <si>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</si>
  <si>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</si>
  <si>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</si>
  <si>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</si>
  <si>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</si>
  <si>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</si>
  <si>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</si>
  <si>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</si>
  <si>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</si>
  <si>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</si>
  <si>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</si>
  <si>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</si>
  <si>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</si>
  <si>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</si>
  <si>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</si>
  <si>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</si>
  <si>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</si>
  <si>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</si>
  <si>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</si>
  <si>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</si>
  <si>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</si>
  <si>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</si>
  <si>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</si>
  <si>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</si>
  <si>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</si>
  <si>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</si>
  <si>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</si>
  <si>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</si>
  <si>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</si>
  <si>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</si>
  <si>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</si>
  <si>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</si>
  <si>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</si>
  <si>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</si>
  <si>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</si>
  <si>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</si>
  <si>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</si>
  <si>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</si>
  <si>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</si>
  <si>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</si>
  <si>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</si>
  <si>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</si>
  <si>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</si>
  <si>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</si>
  <si>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</si>
  <si>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</si>
  <si>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</si>
  <si>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</si>
  <si>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</si>
  <si>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</si>
  <si>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</si>
  <si>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</si>
  <si>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</si>
  <si>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</si>
  <si>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</si>
  <si>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</si>
  <si>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</si>
  <si>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</si>
  <si>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</si>
  <si>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</si>
  <si>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</si>
  <si>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</si>
  <si>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</si>
  <si>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</si>
  <si>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</si>
  <si>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</si>
  <si>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</si>
  <si>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</si>
  <si>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</si>
  <si>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</si>
  <si>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</si>
  <si>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</si>
  <si>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</si>
  <si>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</si>
  <si>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</si>
  <si>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</si>
  <si>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</si>
  <si>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</si>
  <si>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</si>
  <si>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</si>
  <si>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</si>
  <si>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</si>
  <si>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</si>
  <si>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</si>
  <si>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</si>
  <si>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</si>
  <si>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</si>
  <si>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</si>
  <si>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</si>
  <si>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</si>
  <si>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</si>
  <si>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</si>
  <si>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</si>
  <si>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</si>
  <si>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</si>
  <si>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</si>
  <si>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</si>
  <si>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</si>
  <si>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</si>
  <si>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</si>
  <si>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</si>
  <si>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</si>
  <si>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</si>
  <si>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</si>
  <si>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</si>
  <si>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</si>
  <si>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</si>
  <si>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</si>
  <si>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</si>
  <si>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</si>
  <si>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</si>
  <si>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</si>
  <si>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</si>
  <si>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</si>
  <si>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</si>
  <si>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</si>
  <si>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</si>
  <si>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</si>
  <si>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</si>
  <si>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</si>
  <si>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</si>
  <si>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</si>
  <si>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</si>
  <si>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</si>
  <si>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</si>
  <si>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</si>
  <si>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</si>
  <si>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</si>
  <si>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</si>
  <si>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</si>
  <si>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</si>
  <si>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</si>
  <si>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</si>
  <si>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</si>
  <si>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</si>
  <si>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</si>
  <si>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</si>
  <si>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</si>
  <si>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</si>
  <si>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</si>
  <si>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</si>
  <si>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</si>
  <si>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</si>
  <si>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</si>
  <si>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</si>
  <si>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</si>
  <si>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</si>
  <si>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</si>
  <si>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</si>
  <si>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</si>
  <si>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</si>
  <si>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</si>
  <si>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</si>
  <si>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</si>
  <si>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</si>
  <si>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</si>
  <si>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</si>
  <si>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</si>
  <si>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</si>
  <si>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</si>
  <si>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</si>
  <si>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</si>
  <si>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</si>
  <si>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</si>
  <si>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</si>
  <si>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</si>
  <si>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</si>
  <si>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</si>
  <si>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</si>
  <si>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</si>
  <si>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</si>
  <si>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</si>
  <si>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</si>
  <si>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</si>
  <si>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</si>
  <si>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</si>
  <si>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</si>
  <si>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</si>
  <si>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</si>
  <si>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</si>
  <si>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</si>
  <si>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</si>
  <si>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</si>
  <si>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</si>
  <si>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</si>
  <si>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</si>
  <si>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</si>
  <si>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</si>
  <si>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</si>
  <si>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</si>
  <si>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</si>
  <si>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</si>
  <si>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</si>
  <si>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</si>
  <si>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</si>
  <si>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</si>
  <si>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</si>
  <si>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</si>
  <si>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</si>
  <si>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</si>
  <si>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</si>
  <si>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</si>
  <si>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</si>
  <si>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</si>
  <si>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</si>
  <si>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</si>
  <si>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</si>
  <si>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</si>
  <si>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</si>
  <si>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</si>
  <si>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</si>
  <si>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</si>
  <si>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</si>
  <si>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</si>
  <si>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</si>
  <si>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</si>
  <si>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</si>
  <si>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</si>
  <si>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</si>
  <si>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</si>
  <si>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</si>
  <si>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</si>
  <si>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</si>
  <si>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</si>
  <si>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</si>
  <si>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</si>
  <si>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</si>
  <si>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</si>
  <si>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</si>
  <si>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</si>
  <si>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</si>
  <si>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</si>
  <si>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</si>
  <si>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</si>
  <si>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</si>
  <si>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</si>
  <si>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</si>
  <si>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</si>
  <si>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</si>
  <si>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</si>
  <si>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</si>
  <si>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</si>
  <si>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</si>
  <si>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</si>
  <si>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</si>
  <si>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</si>
  <si>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</si>
  <si>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</si>
  <si>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</si>
  <si>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</si>
  <si>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</si>
  <si>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</si>
  <si>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</si>
  <si>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</si>
  <si>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</si>
  <si>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</si>
  <si>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</si>
  <si>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</si>
  <si>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</si>
  <si>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</si>
  <si>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</si>
  <si>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</si>
  <si>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</si>
  <si>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</si>
  <si>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</si>
  <si>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</si>
  <si>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</si>
  <si>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</si>
  <si>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</si>
  <si>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</si>
  <si>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</si>
  <si>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</si>
  <si>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</si>
  <si>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</si>
  <si>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</si>
  <si>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</si>
  <si>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</si>
  <si>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</si>
  <si>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</si>
  <si>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</si>
  <si>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</si>
  <si>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</si>
  <si>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</si>
  <si>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</si>
  <si>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</si>
  <si>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</si>
  <si>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</si>
  <si>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</si>
  <si>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</si>
  <si>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</si>
  <si>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</si>
  <si>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</si>
  <si>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</si>
  <si>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</si>
  <si>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</si>
  <si>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</si>
  <si>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</si>
  <si>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</si>
  <si>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</si>
  <si>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</si>
  <si>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</si>
  <si>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</si>
  <si>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</si>
  <si>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</si>
  <si>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</si>
  <si>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</si>
  <si>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</si>
  <si>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</si>
  <si>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</si>
  <si>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</si>
  <si>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</si>
  <si>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</si>
  <si>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</si>
  <si>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</si>
  <si>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</si>
  <si>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</si>
  <si>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</si>
  <si>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</si>
  <si>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</si>
  <si>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</si>
  <si>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</si>
  <si>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</si>
  <si>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</si>
  <si>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</si>
  <si>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</si>
  <si>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</si>
  <si>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</si>
  <si>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</si>
  <si>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</si>
  <si>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</si>
  <si>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</si>
  <si>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</si>
  <si>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</si>
  <si>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</si>
  <si>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</si>
  <si>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</si>
  <si>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</si>
  <si>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</si>
  <si>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</si>
  <si>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</si>
  <si>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</si>
  <si>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</si>
  <si>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</si>
  <si>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</si>
  <si>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</si>
  <si>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</si>
  <si>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</si>
  <si>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</si>
  <si>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</si>
  <si>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</si>
  <si>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</si>
  <si>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</si>
  <si>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</si>
  <si>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</si>
  <si>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</si>
  <si>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</si>
  <si>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</si>
  <si>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</si>
  <si>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</si>
  <si>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</si>
  <si>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</si>
  <si>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</si>
  <si>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</si>
  <si>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</si>
  <si>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</si>
  <si>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</si>
  <si>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</si>
  <si>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</si>
  <si>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</si>
  <si>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</si>
  <si>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</si>
  <si>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</si>
  <si>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</si>
  <si>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</si>
  <si>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</si>
  <si>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</si>
  <si>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</si>
  <si>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</si>
  <si>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</si>
  <si>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</si>
  <si>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</si>
  <si>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</si>
  <si>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</si>
  <si>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</si>
  <si>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</si>
  <si>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</si>
  <si>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</si>
  <si>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</si>
  <si>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</si>
  <si>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</si>
  <si>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</si>
  <si>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</si>
  <si>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</si>
  <si>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</si>
  <si>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</si>
  <si>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</si>
  <si>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</si>
  <si>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</si>
  <si>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</si>
  <si>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</si>
  <si>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</si>
  <si>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</si>
  <si>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</si>
  <si>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</si>
  <si>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</si>
  <si>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</si>
  <si>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</si>
  <si>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</si>
  <si>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</si>
  <si>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</si>
  <si>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</si>
  <si>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</si>
  <si>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</si>
  <si>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</si>
  <si>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</si>
  <si>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</si>
  <si>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</si>
  <si>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</si>
  <si>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</si>
  <si>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</si>
  <si>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</si>
  <si>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</si>
  <si>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</si>
  <si>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</si>
  <si>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</si>
  <si>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</si>
  <si>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</si>
  <si>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</si>
  <si>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</si>
  <si>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</si>
  <si>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</si>
  <si>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</si>
  <si>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</si>
  <si>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</si>
  <si>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</si>
  <si>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</si>
  <si>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</si>
  <si>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</si>
  <si>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</si>
  <si>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</si>
  <si>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</si>
  <si>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</si>
  <si>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</si>
  <si>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</si>
  <si>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</si>
  <si>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</si>
  <si>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</si>
  <si>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</si>
  <si>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</si>
  <si>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</si>
  <si>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</si>
  <si>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</si>
  <si>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</si>
  <si>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</si>
  <si>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</si>
  <si>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</si>
  <si>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</si>
  <si>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</si>
  <si>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</si>
  <si>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</si>
  <si>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</si>
  <si>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</si>
  <si>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</si>
  <si>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</si>
  <si>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</si>
  <si>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</si>
  <si>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</si>
  <si>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</si>
  <si>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</si>
  <si>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</si>
  <si>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</si>
  <si>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</si>
  <si>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</si>
  <si>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</si>
  <si>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</si>
  <si>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</si>
  <si>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</si>
  <si>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</si>
  <si>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</si>
  <si>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</si>
  <si>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</si>
  <si>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</si>
  <si>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</si>
  <si>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</si>
  <si>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</si>
  <si>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</si>
  <si>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</si>
  <si>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</si>
  <si>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</si>
  <si>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</si>
  <si>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</si>
  <si>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</si>
  <si>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</si>
  <si>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</si>
  <si>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</si>
  <si>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</si>
  <si>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</si>
  <si>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</si>
  <si>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</si>
  <si>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</si>
  <si>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</si>
  <si>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</si>
  <si>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</si>
  <si>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</si>
  <si>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</si>
  <si>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</si>
  <si>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</si>
  <si>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</si>
  <si>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</si>
  <si>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</si>
  <si>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</si>
  <si>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</si>
  <si>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</si>
  <si>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</si>
  <si>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</si>
  <si>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</si>
  <si>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</si>
  <si>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</si>
  <si>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</si>
  <si>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</si>
  <si>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</si>
  <si>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</si>
  <si>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</si>
  <si>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</si>
  <si>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</si>
  <si>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</si>
  <si>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</si>
  <si>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</si>
  <si>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</si>
  <si>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</si>
  <si>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</si>
  <si>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</si>
  <si>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</si>
  <si>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</si>
  <si>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</si>
  <si>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</si>
  <si>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</si>
  <si>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</si>
  <si>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</si>
  <si>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</si>
  <si>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</si>
  <si>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</si>
  <si>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</si>
  <si>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</si>
  <si>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</si>
  <si>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</si>
  <si>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</si>
  <si>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</si>
  <si>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</si>
  <si>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</si>
  <si>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</si>
  <si>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</si>
  <si>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</si>
  <si>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</si>
  <si>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</si>
  <si>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</si>
  <si>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</si>
  <si>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</si>
  <si>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</si>
  <si>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</si>
  <si>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</si>
  <si>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</si>
  <si>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</si>
  <si>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</si>
  <si>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</si>
  <si>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</si>
  <si>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</si>
  <si>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</si>
  <si>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</si>
  <si>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</si>
  <si>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</si>
  <si>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</si>
  <si>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</si>
  <si>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</si>
  <si>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</si>
  <si>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</si>
  <si>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</si>
  <si>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</si>
  <si>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</si>
  <si>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</si>
  <si>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</si>
  <si>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</si>
  <si>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</si>
  <si>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</si>
  <si>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</si>
  <si>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</si>
  <si>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</si>
  <si>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</si>
  <si>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</si>
  <si>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</si>
  <si>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</si>
  <si>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</si>
  <si>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</si>
  <si>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</si>
  <si>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</si>
  <si>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</si>
  <si>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</si>
  <si>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</si>
  <si>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</si>
  <si>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</si>
  <si>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</si>
  <si>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</si>
  <si>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</si>
  <si>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</si>
  <si>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</si>
  <si>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</si>
  <si>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</si>
  <si>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</si>
  <si>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</si>
  <si>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</si>
  <si>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</si>
  <si>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</si>
  <si>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</si>
  <si>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</si>
  <si>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</si>
  <si>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</si>
  <si>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</si>
  <si>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</si>
  <si>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</si>
  <si>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</si>
  <si>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</si>
  <si>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</si>
  <si>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</si>
  <si>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</si>
  <si>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</si>
  <si>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</si>
  <si>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</si>
  <si>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</si>
  <si>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</si>
  <si>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</si>
  <si>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</si>
  <si>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</si>
  <si>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</si>
  <si>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</si>
  <si>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</si>
  <si>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</si>
  <si>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</si>
  <si>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</si>
  <si>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</si>
  <si>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</si>
  <si>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</si>
  <si>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</si>
  <si>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</si>
  <si>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</si>
  <si>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</si>
  <si>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</si>
  <si>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</si>
  <si>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</si>
  <si>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</si>
  <si>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</si>
  <si>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</si>
  <si>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</si>
  <si>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</si>
  <si>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</si>
  <si>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</si>
  <si>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</si>
  <si>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</si>
  <si>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</si>
  <si>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</si>
  <si>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</si>
  <si>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</si>
  <si>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</si>
  <si>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</si>
  <si>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</si>
  <si>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</si>
  <si>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</si>
  <si>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</si>
  <si>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</si>
  <si>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</si>
  <si>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</si>
  <si>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</si>
  <si>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</si>
  <si>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</si>
  <si>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</si>
  <si>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</si>
  <si>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</si>
  <si>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</si>
  <si>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</si>
  <si>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</si>
  <si>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</si>
  <si>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</si>
  <si>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</si>
  <si>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</si>
  <si>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</si>
  <si>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</si>
  <si>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</si>
  <si>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</si>
  <si>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</si>
  <si>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</si>
  <si>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</si>
  <si>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</si>
  <si>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</si>
  <si>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</si>
  <si>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</si>
  <si>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</si>
  <si>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</si>
  <si>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</si>
  <si>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</si>
  <si>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</si>
  <si>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</si>
  <si>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</si>
  <si>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</si>
  <si>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</si>
  <si>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</si>
  <si>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</si>
  <si>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</si>
  <si>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</si>
  <si>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</si>
  <si>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</si>
  <si>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</si>
  <si>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</si>
  <si>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</si>
  <si>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</si>
  <si>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</si>
  <si>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</si>
  <si>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</si>
  <si>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</si>
  <si>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</si>
  <si>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</si>
  <si>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</si>
  <si>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</si>
  <si>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</si>
  <si>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</si>
  <si>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</si>
  <si>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</si>
  <si>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</si>
  <si>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</si>
  <si>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</si>
  <si>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</si>
  <si>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</si>
  <si>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</si>
  <si>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</si>
  <si>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</si>
  <si>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</si>
  <si>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</si>
  <si>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</si>
  <si>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</si>
  <si>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</si>
  <si>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</si>
  <si>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</si>
  <si>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</si>
  <si>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</si>
  <si>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</si>
  <si>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</si>
  <si>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</si>
  <si>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</si>
  <si>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</si>
  <si>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</si>
  <si>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</si>
  <si>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</si>
  <si>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</si>
  <si>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</si>
  <si>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</si>
  <si>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</si>
  <si>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</si>
  <si>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</si>
  <si>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</si>
  <si>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</si>
  <si>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</si>
  <si>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</si>
  <si>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</si>
  <si>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</si>
  <si>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</si>
  <si>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</si>
  <si>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</si>
  <si>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</si>
  <si>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</si>
  <si>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</si>
  <si>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</si>
  <si>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</si>
  <si>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</si>
  <si>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</si>
  <si>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</si>
  <si>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</si>
  <si>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</si>
  <si>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</si>
  <si>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</si>
  <si>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</si>
  <si>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</si>
  <si>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</si>
  <si>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</si>
  <si>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</si>
  <si>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</si>
  <si>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</si>
  <si>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</si>
  <si>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</si>
  <si>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</si>
  <si>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</si>
  <si>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</si>
  <si>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</si>
  <si>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</si>
  <si>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</si>
  <si>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</si>
  <si>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</si>
  <si>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</si>
  <si>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</si>
  <si>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</si>
  <si>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</si>
  <si>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</si>
  <si>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</si>
  <si>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</si>
  <si>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</si>
  <si>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</si>
  <si>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</si>
  <si>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</si>
  <si>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</si>
  <si>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</si>
  <si>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</si>
  <si>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</si>
  <si>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</si>
  <si>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</si>
  <si>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</si>
  <si>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</si>
  <si>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</si>
  <si>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</si>
  <si>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</si>
  <si>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</si>
  <si>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</si>
  <si>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</si>
  <si>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</si>
  <si>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</si>
  <si>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</si>
  <si>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</si>
  <si>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</si>
  <si>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</si>
  <si>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</si>
  <si>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</si>
  <si>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</si>
  <si>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</si>
  <si>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</si>
  <si>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</si>
  <si>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</si>
  <si>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</si>
  <si>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</si>
  <si>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</si>
  <si>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</si>
  <si>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</si>
  <si>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</si>
  <si>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</si>
  <si>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</si>
  <si>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</si>
  <si>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</si>
  <si>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</si>
  <si>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</si>
  <si>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</si>
  <si>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</si>
  <si>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</si>
  <si>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</si>
  <si>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</si>
  <si>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</si>
  <si>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</si>
  <si>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</si>
  <si>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</si>
  <si>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</si>
  <si>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</si>
  <si>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</si>
  <si>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</si>
  <si>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</si>
  <si>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</si>
  <si>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</si>
  <si>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</si>
  <si>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</si>
  <si>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</si>
  <si>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</si>
  <si>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</si>
  <si>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</si>
  <si>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</si>
  <si>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</si>
  <si>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</si>
  <si>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</si>
  <si>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</si>
  <si>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</si>
  <si>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</si>
  <si>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</si>
  <si>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</si>
  <si>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</si>
  <si>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</si>
  <si>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</si>
  <si>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</si>
  <si>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</si>
  <si>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</si>
  <si>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</si>
  <si>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</si>
  <si>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</si>
  <si>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</si>
  <si>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</si>
  <si>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</si>
  <si>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</si>
  <si>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</si>
  <si>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</si>
  <si>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</si>
  <si>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</si>
  <si>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</si>
  <si>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</si>
  <si>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</si>
  <si>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</si>
  <si>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</si>
  <si>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</si>
  <si>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</si>
  <si>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</si>
  <si>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</si>
  <si>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</si>
  <si>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</si>
  <si>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</si>
  <si>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</si>
  <si>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</si>
  <si>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</si>
  <si>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</si>
  <si>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</si>
  <si>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</si>
  <si>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</si>
  <si>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</si>
  <si>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</si>
  <si>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</si>
  <si>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</si>
  <si>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</si>
  <si>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</si>
  <si>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</si>
  <si>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</si>
  <si>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</si>
  <si>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</si>
  <si>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</si>
  <si>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</si>
  <si>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</si>
  <si>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</si>
  <si>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</si>
  <si>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</si>
  <si>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</si>
  <si>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</si>
  <si>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</si>
  <si>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</si>
  <si>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</si>
  <si>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</si>
  <si>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</si>
  <si>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</si>
  <si>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</si>
  <si>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</si>
  <si>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</si>
  <si>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</si>
  <si>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</si>
  <si>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</si>
  <si>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</si>
  <si>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</si>
  <si>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</si>
  <si>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</si>
  <si>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</si>
  <si>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</si>
  <si>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</si>
  <si>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</si>
  <si>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</si>
  <si>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</si>
  <si>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</si>
  <si>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</si>
  <si>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</si>
  <si>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</si>
  <si>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</si>
  <si>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</si>
  <si>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</si>
  <si>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</si>
  <si>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</si>
  <si>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</si>
  <si>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</si>
  <si>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</si>
  <si>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</si>
  <si>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</si>
  <si>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</si>
  <si>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</si>
  <si>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</si>
  <si>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</si>
  <si>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</si>
  <si>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</si>
  <si>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</si>
  <si>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</si>
  <si>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</si>
  <si>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</si>
  <si>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</si>
  <si>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</si>
  <si>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</si>
  <si>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</si>
  <si>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</si>
  <si>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</si>
  <si>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</si>
  <si>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</si>
  <si>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</si>
  <si>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</si>
  <si>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</si>
  <si>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</si>
  <si>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</si>
  <si>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</si>
  <si>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</si>
  <si>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</si>
  <si>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</si>
  <si>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</si>
  <si>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</si>
  <si>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</si>
  <si>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</si>
  <si>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</si>
  <si>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</si>
  <si>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</si>
  <si>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</si>
  <si>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</si>
  <si>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</si>
  <si>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</si>
  <si>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</si>
  <si>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</si>
  <si>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</si>
  <si>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</si>
  <si>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</si>
  <si>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</si>
  <si>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</si>
  <si>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</si>
  <si>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</si>
  <si>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</si>
  <si>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</si>
  <si>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</si>
  <si>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</si>
  <si>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</si>
  <si>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</si>
  <si>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</si>
  <si>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</si>
  <si>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</si>
  <si>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</si>
  <si>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</si>
  <si>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</si>
  <si>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</si>
  <si>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</si>
  <si>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</si>
  <si>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</si>
  <si>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</si>
  <si>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</si>
  <si>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</si>
  <si>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</si>
  <si>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</si>
  <si>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</si>
  <si>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</si>
  <si>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</si>
  <si>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</si>
  <si>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</si>
  <si>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</si>
  <si>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</si>
  <si>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</si>
  <si>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</si>
  <si>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</si>
  <si>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</si>
  <si>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</si>
  <si>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</si>
  <si>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</si>
  <si>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</si>
  <si>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</si>
  <si>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</si>
  <si>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</si>
  <si>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</si>
  <si>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</si>
  <si>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</si>
  <si>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</si>
  <si>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</si>
  <si>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</si>
  <si>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</si>
  <si>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</si>
  <si>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</si>
  <si>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</si>
  <si>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</si>
  <si>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</si>
  <si>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</si>
  <si>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</si>
  <si>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</si>
  <si>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</si>
  <si>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</si>
  <si>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</si>
  <si>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</si>
  <si>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</si>
  <si>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</si>
  <si>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</si>
  <si>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</si>
  <si>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</si>
  <si>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</si>
  <si>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</si>
  <si>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</si>
  <si>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</si>
  <si>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</si>
  <si>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</si>
  <si>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</si>
  <si>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</si>
  <si>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</si>
  <si>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</si>
  <si>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</si>
  <si>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</si>
  <si>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</si>
  <si>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</si>
  <si>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</si>
  <si>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</si>
  <si>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</si>
  <si>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</si>
  <si>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</si>
  <si>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</si>
  <si>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</si>
  <si>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</si>
  <si>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</si>
  <si>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</si>
  <si>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</si>
  <si>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</si>
  <si>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</si>
  <si>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</si>
  <si>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</si>
  <si>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</si>
  <si>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</si>
  <si>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</si>
  <si>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</si>
  <si>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</si>
  <si>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</si>
  <si>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</si>
  <si>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</si>
  <si>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</si>
  <si>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</si>
  <si>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</si>
  <si>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</si>
  <si>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</si>
  <si>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</si>
  <si>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</si>
  <si>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</si>
  <si>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</si>
  <si>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</si>
  <si>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</si>
  <si>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</si>
  <si>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</si>
  <si>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</si>
  <si>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</si>
  <si>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</si>
  <si>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</si>
  <si>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</si>
  <si>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</si>
  <si>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</si>
  <si>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</si>
  <si>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</si>
  <si>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</si>
  <si>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</si>
  <si>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</si>
  <si>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</si>
  <si>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</si>
  <si>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</si>
  <si>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</si>
  <si>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</si>
  <si>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</si>
  <si>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</si>
  <si>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</si>
  <si>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</si>
  <si>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</si>
  <si>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</si>
  <si>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</si>
  <si>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</si>
  <si>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</si>
  <si>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</si>
  <si>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</si>
  <si>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</si>
  <si>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</si>
  <si>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</si>
  <si>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</si>
  <si>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</si>
  <si>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</si>
  <si>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</si>
  <si>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</si>
  <si>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</si>
  <si>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</si>
  <si>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</si>
  <si>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</si>
  <si>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</si>
  <si>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</si>
  <si>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</si>
  <si>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</si>
  <si>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</si>
  <si>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</si>
  <si>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</si>
  <si>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</si>
  <si>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</si>
  <si>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</si>
  <si>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</si>
  <si>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</si>
  <si>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</si>
  <si>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</si>
  <si>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</si>
  <si>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</si>
  <si>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</si>
  <si>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</si>
  <si>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</si>
  <si>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</si>
  <si>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</si>
  <si>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</si>
  <si>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</si>
  <si>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</si>
  <si>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</si>
  <si>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</si>
  <si>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</si>
  <si>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</si>
  <si>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</si>
  <si>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</si>
  <si>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</si>
  <si>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</si>
  <si>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</si>
  <si>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</si>
  <si>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</si>
  <si>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</si>
  <si>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</si>
  <si>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</si>
  <si>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</si>
  <si>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</si>
  <si>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</si>
  <si>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</si>
  <si>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</si>
  <si>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</si>
  <si>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</si>
  <si>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</si>
  <si>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</si>
  <si>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</si>
  <si>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</si>
  <si>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</si>
  <si>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</si>
  <si>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</si>
  <si>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</si>
  <si>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</si>
  <si>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</si>
  <si>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</si>
  <si>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</si>
  <si>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</si>
  <si>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</si>
  <si>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</si>
  <si>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</si>
  <si>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</si>
  <si>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</si>
  <si>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</si>
  <si>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</si>
  <si>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</si>
  <si>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</si>
  <si>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</si>
  <si>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</si>
  <si>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</si>
  <si>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</si>
  <si>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</si>
  <si>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</si>
  <si>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</si>
  <si>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</si>
  <si>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</si>
  <si>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</si>
  <si>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</si>
  <si>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</si>
  <si>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</si>
  <si>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</si>
  <si>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</si>
  <si>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</si>
  <si>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</si>
  <si>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</si>
  <si>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</si>
  <si>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</si>
  <si>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</si>
  <si>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</si>
  <si>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</si>
  <si>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</si>
  <si>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</si>
  <si>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</si>
  <si>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</si>
  <si>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</si>
  <si>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</si>
  <si>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</si>
  <si>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</si>
  <si>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</si>
  <si>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</si>
  <si>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</si>
  <si>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</si>
  <si>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</si>
  <si>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</si>
  <si>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</si>
  <si>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</si>
  <si>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</si>
  <si>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</si>
  <si>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</si>
  <si>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</si>
  <si>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</si>
  <si>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</si>
  <si>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</si>
  <si>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</si>
  <si>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</si>
  <si>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</si>
  <si>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</si>
  <si>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</si>
  <si>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</si>
  <si>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</si>
  <si>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</si>
  <si>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</si>
  <si>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</si>
  <si>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</si>
  <si>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</si>
  <si>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</si>
  <si>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</si>
  <si>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</si>
  <si>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</si>
  <si>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</si>
  <si>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</si>
  <si>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</si>
  <si>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</si>
  <si>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</si>
  <si>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</si>
  <si>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</si>
  <si>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</si>
  <si>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</si>
  <si>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</si>
  <si>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</si>
  <si>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</si>
  <si>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</si>
  <si>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</si>
  <si>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</si>
  <si>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</si>
  <si>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</si>
  <si>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</si>
  <si>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</si>
  <si>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</si>
  <si>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</si>
  <si>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</si>
  <si>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</si>
  <si>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</si>
  <si>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</si>
  <si>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</si>
  <si>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</si>
  <si>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</si>
  <si>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</si>
  <si>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</si>
  <si>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</si>
  <si>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</si>
  <si>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</si>
  <si>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</si>
  <si>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</si>
  <si>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</si>
  <si>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</si>
  <si>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</si>
  <si>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</si>
  <si>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</si>
  <si>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</si>
  <si>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</si>
  <si>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</si>
  <si>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</si>
  <si>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</si>
  <si>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</si>
  <si>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</si>
  <si>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</si>
  <si>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</si>
  <si>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</si>
  <si>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</si>
  <si>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</si>
  <si>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</si>
  <si>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</si>
  <si>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</si>
  <si>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</si>
  <si>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</si>
  <si>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</si>
  <si>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</si>
  <si>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</si>
  <si>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</si>
  <si>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</si>
  <si>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</si>
  <si>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</si>
  <si>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</si>
  <si>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</si>
  <si>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</si>
  <si>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</si>
  <si>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</si>
  <si>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</si>
  <si>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</si>
  <si>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</si>
  <si>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</si>
  <si>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</si>
  <si>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</si>
  <si>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</si>
  <si>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</si>
  <si>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</si>
  <si>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</si>
  <si>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</si>
  <si>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</si>
  <si>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</si>
  <si>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</si>
  <si>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</si>
  <si>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</si>
  <si>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</si>
  <si>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</si>
  <si>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</si>
  <si>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</si>
  <si>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</si>
  <si>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</si>
  <si>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</si>
  <si>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</si>
  <si>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</si>
  <si>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</si>
  <si>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</si>
  <si>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</si>
  <si>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</si>
  <si>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</si>
  <si>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</si>
  <si>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</si>
  <si>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</si>
  <si>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</si>
  <si>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</si>
  <si>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</si>
  <si>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</si>
  <si>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</si>
  <si>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</si>
  <si>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</si>
  <si>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</si>
  <si>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</si>
  <si>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</si>
  <si>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</si>
  <si>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</si>
  <si>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</si>
  <si>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</si>
  <si>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</si>
  <si>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</si>
  <si>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</si>
  <si>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</si>
  <si>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</si>
  <si>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</si>
  <si>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</si>
  <si>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</si>
  <si>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</si>
  <si>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</si>
  <si>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</si>
  <si>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</si>
  <si>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</si>
  <si>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</si>
  <si>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</si>
  <si>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</si>
  <si>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</si>
  <si>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</si>
  <si>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</si>
  <si>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</si>
  <si>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</si>
  <si>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</si>
  <si>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</si>
  <si>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</si>
  <si>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</si>
  <si>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</si>
  <si>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</si>
  <si>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</si>
  <si>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</si>
  <si>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</si>
  <si>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</si>
  <si>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</si>
  <si>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</si>
  <si>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</si>
  <si>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</si>
  <si>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</si>
  <si>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</si>
  <si>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</si>
  <si>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</si>
  <si>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</si>
  <si>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</si>
  <si>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</si>
  <si>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</si>
  <si>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</si>
  <si>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</si>
  <si>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</si>
  <si>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</si>
  <si>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</si>
  <si>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</si>
  <si>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</si>
  <si>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</si>
  <si>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</si>
  <si>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</si>
  <si>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</si>
  <si>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</si>
  <si>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</si>
  <si>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</si>
  <si>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</si>
  <si>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</si>
  <si>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</si>
  <si>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</si>
  <si>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</si>
  <si>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</si>
  <si>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</si>
  <si>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</si>
  <si>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</si>
  <si>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</si>
  <si>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</si>
  <si>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</si>
  <si>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</si>
  <si>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</si>
  <si>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</si>
  <si>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</si>
  <si>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</si>
  <si>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</si>
  <si>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</si>
  <si>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</si>
  <si>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</si>
  <si>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</si>
  <si>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</si>
  <si>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</si>
  <si>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</si>
  <si>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</si>
  <si>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</si>
  <si>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</si>
  <si>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</si>
  <si>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</si>
  <si>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</si>
  <si>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</si>
  <si>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</si>
  <si>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</si>
  <si>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</si>
  <si>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</si>
  <si>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</si>
  <si>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</si>
  <si>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</si>
  <si>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</si>
  <si>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</si>
  <si>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</si>
  <si>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</si>
  <si>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</si>
  <si>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</si>
  <si>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</si>
  <si>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</si>
  <si>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</si>
  <si>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</si>
  <si>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</si>
  <si>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</si>
  <si>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</si>
  <si>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</si>
  <si>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</si>
  <si>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</si>
  <si>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</si>
  <si>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</si>
  <si>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</si>
  <si>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</si>
  <si>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</si>
  <si>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</si>
  <si>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</si>
  <si>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</si>
  <si>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</si>
  <si>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</si>
  <si>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</si>
  <si>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</si>
  <si>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</si>
  <si>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</si>
  <si>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</si>
  <si>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</si>
  <si>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</si>
  <si>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</si>
  <si>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</si>
  <si>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</si>
  <si>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</si>
  <si>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</si>
  <si>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</si>
  <si>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</si>
  <si>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</si>
  <si>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</si>
  <si>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</si>
  <si>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</si>
  <si>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</si>
  <si>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</si>
  <si>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</si>
  <si>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</si>
  <si>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</si>
  <si>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</si>
  <si>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</si>
  <si>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</si>
  <si>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</si>
  <si>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</si>
  <si>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</si>
  <si>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</si>
  <si>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</si>
  <si>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</si>
  <si>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</si>
  <si>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</si>
  <si>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</si>
  <si>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</si>
  <si>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</si>
  <si>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</si>
  <si>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</si>
  <si>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</si>
  <si>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</si>
  <si>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</si>
  <si>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</si>
  <si>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</si>
  <si>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</si>
  <si>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</si>
  <si>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</si>
  <si>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</si>
  <si>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</si>
  <si>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</si>
  <si>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</si>
  <si>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</si>
  <si>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</si>
  <si>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</si>
  <si>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</si>
  <si>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</si>
  <si>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</si>
  <si>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</si>
  <si>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</si>
  <si>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</si>
  <si>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</si>
  <si>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</si>
  <si>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</si>
  <si>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</si>
  <si>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</si>
  <si>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</si>
  <si>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</si>
  <si>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</si>
  <si>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</si>
  <si>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</si>
  <si>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</si>
  <si>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</si>
  <si>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</si>
  <si>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</si>
  <si>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</si>
  <si>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</si>
  <si>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</si>
  <si>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</si>
  <si>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</si>
  <si>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</si>
  <si>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</si>
  <si>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</si>
  <si>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</si>
  <si>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</si>
  <si>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</si>
  <si>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</si>
  <si>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</si>
  <si>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</si>
  <si>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</si>
  <si>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</si>
  <si>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</si>
  <si>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</si>
  <si>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</si>
  <si>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</si>
  <si>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</si>
  <si>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</si>
  <si>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</si>
  <si>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</si>
  <si>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</si>
  <si>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</si>
  <si>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</si>
  <si>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</si>
  <si>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</si>
  <si>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</si>
  <si>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</si>
  <si>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</si>
  <si>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</si>
  <si>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</si>
  <si>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</si>
  <si>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</si>
  <si>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</si>
  <si>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</si>
  <si>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</si>
  <si>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</si>
  <si>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</si>
  <si>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</si>
  <si>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</si>
  <si>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</si>
  <si>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</si>
  <si>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</si>
  <si>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</si>
  <si>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</si>
  <si>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</si>
  <si>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</si>
  <si>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</si>
  <si>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</si>
  <si>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</si>
  <si>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</si>
  <si>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</si>
  <si>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</si>
  <si>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</si>
  <si>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</si>
  <si>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</si>
  <si>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</si>
  <si>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</si>
  <si>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</si>
  <si>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</si>
  <si>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</si>
  <si>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</si>
  <si>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</si>
  <si>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</si>
  <si>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</si>
  <si>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</si>
  <si>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</si>
  <si>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</si>
  <si>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</si>
  <si>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</si>
  <si>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</si>
  <si>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</si>
  <si>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</si>
  <si>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</si>
  <si>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</si>
  <si>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</si>
  <si>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</si>
  <si>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</si>
  <si>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</si>
  <si>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</si>
  <si>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</si>
  <si>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</si>
  <si>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</si>
  <si>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</si>
  <si>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</si>
  <si>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</si>
  <si>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</si>
  <si>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</si>
  <si>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</si>
  <si>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</si>
  <si>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</si>
  <si>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</si>
  <si>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</si>
  <si>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</si>
  <si>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</si>
  <si>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</si>
  <si>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</si>
  <si>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</si>
  <si>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</si>
  <si>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</si>
  <si>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</si>
  <si>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</si>
  <si>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</si>
  <si>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</si>
  <si>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</si>
  <si>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</si>
  <si>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</si>
  <si>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</si>
  <si>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</si>
  <si>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</si>
  <si>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</si>
  <si>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</si>
  <si>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</si>
  <si>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</si>
  <si>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</si>
  <si>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</si>
  <si>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</si>
  <si>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</si>
  <si>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</si>
  <si>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</si>
  <si>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</si>
  <si>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</si>
  <si>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</si>
  <si>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</si>
  <si>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</si>
  <si>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</si>
  <si>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</si>
  <si>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</si>
  <si>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</si>
  <si>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</si>
  <si>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</si>
  <si>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</si>
  <si>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</si>
  <si>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</si>
  <si>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</si>
  <si>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</si>
  <si>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</si>
  <si>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</si>
  <si>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</si>
  <si>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</si>
  <si>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</si>
  <si>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</si>
  <si>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</si>
  <si>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</si>
  <si>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</si>
  <si>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</si>
  <si>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</si>
  <si>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PCM-20251008-00001446</t>
  </si>
  <si>
    <t xml:space="preserve">site located in VIP area Qudiya team at gate Face access with Fuel , waiting for Access photos not allowed </t>
  </si>
  <si>
    <t>PCM-20251008-00001529</t>
  </si>
  <si>
    <t xml:space="preserve">ETA 90 min </t>
  </si>
  <si>
    <t xml:space="preserve"> PCM-20250215-00000830 </t>
  </si>
  <si>
    <t>LTE site still down and  site located in aramco area access issue need special permission</t>
  </si>
  <si>
    <t xml:space="preserve"> PCM-20251008-00001506 </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</si>
  <si>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</si>
  <si>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</si>
  <si>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</si>
  <si>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</si>
  <si>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</si>
  <si>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</si>
  <si>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</si>
  <si>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</si>
  <si>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</si>
  <si>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</si>
  <si>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</si>
  <si>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</si>
  <si>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</si>
  <si>
    <t>PCM-20251008-00001466</t>
  </si>
  <si>
    <t xml:space="preserve">ETA 80 mins </t>
  </si>
  <si>
    <t>PCM-20251008-00001631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</si>
</sst>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b/>
      <sz val="14"/>
      <color theme="0"/>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1" fillId="20" borderId="1" xfId="0" applyFont="1" applyFill="1" applyBorder="1" applyAlignment="1">
      <alignment horizontal="center" vertical="center" wrapText="1"/>
    </xf>
    <xf numFmtId="165" fontId="31" fillId="20" borderId="1" xfId="0" applyNumberFormat="1" applyFont="1" applyFill="1" applyBorder="1" applyAlignment="1">
      <alignment horizontal="center" vertical="center" wrapText="1"/>
    </xf>
    <xf numFmtId="164" fontId="31" fillId="20" borderId="1" xfId="0" applyNumberFormat="1" applyFont="1" applyFill="1" applyBorder="1" applyAlignment="1">
      <alignment horizontal="center" vertical="center" wrapText="1"/>
    </xf>
    <xf numFmtId="0" fontId="30" fillId="0" borderId="0" xfId="0" applyFont="1"/>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9" totalsRowShown="0" headerRowDxfId="174" dataDxfId="173" headerRowBorderDxfId="171" tableBorderDxfId="172" totalsRowBorderDxfId="170">
  <autoFilter ref="A1:L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8" totalsRowShown="0" headerRowDxfId="157" dataDxfId="156" headerRowBorderDxfId="154" tableBorderDxfId="155" totalsRowBorderDxfId="153">
  <autoFilter ref="A1:CJ21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6" totalsRowShown="0" headerRowDxfId="64" dataDxfId="63" headerRowBorderDxfId="61" tableBorderDxfId="62">
  <autoFilter ref="A1:L11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3" totalsRowShown="0" headerRowDxfId="48" dataDxfId="47" headerRowBorderDxfId="45" tableBorderDxfId="46" totalsRowBorderDxfId="44">
  <autoFilter ref="A1:L4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0" totalsRowShown="0" headerRowDxfId="31" dataDxfId="30" headerRowBorderDxfId="28" tableBorderDxfId="29">
  <autoFilter ref="A1:L13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23" totalsRowShown="0" headerRowDxfId="15" dataDxfId="14" headerRowBorderDxfId="12" tableBorderDxfId="13">
  <autoFilter ref="A1:L2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9"/>
  <sheetViews>
    <sheetView workbookViewId="0">
      <selection activeCell="K13" sqref="K1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275.70414456018625</v>
      </c>
      <c r="H2" s="82">
        <v>45662.943402777775</v>
      </c>
      <c r="I2" s="65" t="str">
        <f>IFERROR(VLOOKUP(D2,DB!A:F,6,0),"")</f>
        <v>Generator-SG</v>
      </c>
      <c r="J2" s="65" t="str">
        <f>IFERROR(VLOOKUP(D2,DB!A:G,7,0),"")</f>
        <v>Dead</v>
      </c>
      <c r="K2" s="73" t="s">
        <v>38965</v>
      </c>
      <c r="L2" s="71" t="str">
        <f>IFERROR(VLOOKUP(D2,DB!A:I,9,0),"")</f>
        <v>Latis</v>
      </c>
    </row>
    <row r="3" spans="1:12" ht="15" customHeight="1">
      <c r="A3" s="142"/>
      <c r="B3" s="143" t="str">
        <f>IFERROR(VLOOKUP(D3,DB!A:K,11,0),"")</f>
        <v/>
      </c>
      <c r="C3" s="143"/>
      <c r="D3" s="143"/>
      <c r="E3" s="144"/>
      <c r="F3" s="145"/>
      <c r="G3" s="146">
        <f ca="1">IFERROR(NOW()-F3,"")</f>
        <v>45938.652570486112</v>
      </c>
      <c r="H3" s="145"/>
      <c r="I3" s="143" t="str">
        <f>IFERROR(VLOOKUP(D3,DB!A:F,6,0),"")</f>
        <v/>
      </c>
      <c r="J3" s="65" t="str">
        <f>IFERROR(VLOOKUP(D3,DB!A:G,7,0),"")</f>
        <v/>
      </c>
      <c r="K3" s="147"/>
      <c r="L3" s="148" t="str">
        <f>IFERROR(VLOOKUP(D3,DB!A:I,9,0),"")</f>
        <v/>
      </c>
    </row>
    <row r="4" spans="1:12" ht="15" customHeight="1">
      <c r="A4" s="142"/>
      <c r="B4" s="143" t="str">
        <f>IFERROR(VLOOKUP(D4,DB!A:K,11,0),"")</f>
        <v/>
      </c>
      <c r="C4" s="143"/>
      <c r="D4" s="143"/>
      <c r="E4" s="144"/>
      <c r="F4" s="145"/>
      <c r="G4" s="146">
        <f ca="1">IFERROR(NOW()-F4,"")</f>
        <v>45938.652570486112</v>
      </c>
      <c r="H4" s="145"/>
      <c r="I4" s="143" t="str">
        <f>IFERROR(VLOOKUP(D4,DB!A:F,6,0),"")</f>
        <v/>
      </c>
      <c r="J4" s="65" t="str">
        <f>IFERROR(VLOOKUP(D4,DB!A:G,7,0),"")</f>
        <v/>
      </c>
      <c r="K4" s="147"/>
      <c r="L4" s="148" t="str">
        <f>IFERROR(VLOOKUP(D4,DB!A:I,9,0),"")</f>
        <v/>
      </c>
    </row>
    <row r="5" spans="1:12" ht="15" customHeight="1">
      <c r="A5" s="142"/>
      <c r="B5" s="143" t="str">
        <f>IFERROR(VLOOKUP(D5,DB!A:K,11,0),"")</f>
        <v/>
      </c>
      <c r="C5" s="143"/>
      <c r="D5" s="143"/>
      <c r="E5" s="144"/>
      <c r="F5" s="145"/>
      <c r="G5" s="146">
        <f ca="1">IFERROR(NOW()-F5,"")</f>
        <v>45938.652570486112</v>
      </c>
      <c r="H5" s="145"/>
      <c r="I5" s="143" t="str">
        <f>IFERROR(VLOOKUP(D5,DB!A:F,6,0),"")</f>
        <v/>
      </c>
      <c r="J5" s="65" t="str">
        <f>IFERROR(VLOOKUP(D5,DB!A:G,7,0),"")</f>
        <v/>
      </c>
      <c r="K5" s="147"/>
      <c r="L5" s="148" t="str">
        <f>IFERROR(VLOOKUP(D5,DB!A:I,9,0),"")</f>
        <v/>
      </c>
    </row>
    <row r="6" spans="1:12" ht="15" customHeight="1">
      <c r="A6" s="142"/>
      <c r="B6" s="143" t="str">
        <f>IFERROR(VLOOKUP(D6,DB!A:K,11,0),"")</f>
        <v/>
      </c>
      <c r="C6" s="143"/>
      <c r="D6" s="143"/>
      <c r="E6" s="144"/>
      <c r="F6" s="145"/>
      <c r="G6" s="146">
        <f ca="1">IFERROR(NOW()-F6,"")</f>
        <v>45938.652570486112</v>
      </c>
      <c r="H6" s="145"/>
      <c r="I6" s="143" t="str">
        <f>IFERROR(VLOOKUP(D6,DB!A:F,6,0),"")</f>
        <v/>
      </c>
      <c r="J6" s="65" t="str">
        <f>IFERROR(VLOOKUP(D6,DB!A:G,7,0),"")</f>
        <v/>
      </c>
      <c r="K6" s="147"/>
      <c r="L6" s="148" t="str">
        <f>IFERROR(VLOOKUP(D6,DB!A:I,9,0),"")</f>
        <v/>
      </c>
    </row>
    <row r="7" spans="1:12" ht="15" customHeight="1">
      <c r="A7" s="142"/>
      <c r="B7" s="143" t="str">
        <f>IFERROR(VLOOKUP(D7,DB!A:K,11,0),"")</f>
        <v/>
      </c>
      <c r="C7" s="143"/>
      <c r="D7" s="143"/>
      <c r="E7" s="144"/>
      <c r="F7" s="145"/>
      <c r="G7" s="146">
        <f ca="1">IFERROR(NOW()-F7,"")</f>
        <v>45938.652570486112</v>
      </c>
      <c r="H7" s="145"/>
      <c r="I7" s="143" t="str">
        <f>IFERROR(VLOOKUP(D7,DB!A:F,6,0),"")</f>
        <v/>
      </c>
      <c r="J7" s="65" t="str">
        <f>IFERROR(VLOOKUP(D7,DB!A:G,7,0),"")</f>
        <v/>
      </c>
      <c r="K7" s="147"/>
      <c r="L7" s="148" t="str">
        <f>IFERROR(VLOOKUP(D7,DB!A:I,9,0),"")</f>
        <v/>
      </c>
    </row>
    <row r="8" spans="1:12" ht="15" customHeight="1">
      <c r="A8" s="142"/>
      <c r="B8" s="143" t="str">
        <f>IFERROR(VLOOKUP(D8,DB!A:K,11,0),"")</f>
        <v/>
      </c>
      <c r="C8" s="143"/>
      <c r="D8" s="143"/>
      <c r="E8" s="144"/>
      <c r="F8" s="145"/>
      <c r="G8" s="146">
        <f ca="1">IFERROR(NOW()-F8,"")</f>
        <v>45938.652570486112</v>
      </c>
      <c r="H8" s="145"/>
      <c r="I8" s="143" t="str">
        <f>IFERROR(VLOOKUP(D8,DB!A:F,6,0),"")</f>
        <v/>
      </c>
      <c r="J8" s="65" t="str">
        <f>IFERROR(VLOOKUP(D8,DB!A:G,7,0),"")</f>
        <v/>
      </c>
      <c r="K8" s="147"/>
      <c r="L8" s="148" t="str">
        <f>IFERROR(VLOOKUP(D8,DB!A:I,9,0),"")</f>
        <v/>
      </c>
    </row>
    <row r="9" spans="1:12" ht="15" customHeight="1">
      <c r="A9" s="142"/>
      <c r="B9" s="143" t="str">
        <f>IFERROR(VLOOKUP(D9,DB!A:K,11,0),"")</f>
        <v/>
      </c>
      <c r="C9" s="143"/>
      <c r="D9" s="143"/>
      <c r="E9" s="144"/>
      <c r="F9" s="145"/>
      <c r="G9" s="146">
        <f ca="1">IFERROR(NOW()-F9,"")</f>
        <v>45938.652570486112</v>
      </c>
      <c r="H9" s="145"/>
      <c r="I9" s="143" t="str">
        <f>IFERROR(VLOOKUP(D9,DB!A:F,6,0),"")</f>
        <v/>
      </c>
      <c r="J9" s="65" t="str">
        <f>IFERROR(VLOOKUP(D9,DB!A:G,7,0),"")</f>
        <v/>
      </c>
      <c r="K9" s="147"/>
      <c r="L9" s="148" t="str">
        <f>IFERROR(VLOOKUP(D9,DB!A:I,9,0),"")</f>
        <v/>
      </c>
    </row>
    <row r="10" spans="1:12" ht="15" customHeight="1">
      <c r="A10" s="142"/>
      <c r="B10" s="143" t="str">
        <f>IFERROR(VLOOKUP(D10,DB!A:K,11,0),"")</f>
        <v/>
      </c>
      <c r="C10" s="143"/>
      <c r="D10" s="143"/>
      <c r="E10" s="144"/>
      <c r="F10" s="145"/>
      <c r="G10" s="146">
        <f ca="1">IFERROR(NOW()-F10,"")</f>
        <v>45938.652570486112</v>
      </c>
      <c r="H10" s="145"/>
      <c r="I10" s="143" t="str">
        <f>IFERROR(VLOOKUP(D10,DB!A:F,6,0),"")</f>
        <v/>
      </c>
      <c r="J10" s="65" t="str">
        <f>IFERROR(VLOOKUP(D10,DB!A:G,7,0),"")</f>
        <v/>
      </c>
      <c r="K10" s="147"/>
      <c r="L10" s="148" t="str">
        <f>IFERROR(VLOOKUP(D10,DB!A:I,9,0),"")</f>
        <v/>
      </c>
    </row>
    <row r="11" spans="1:12" ht="15" customHeight="1">
      <c r="A11" s="142"/>
      <c r="B11" s="143" t="str">
        <f>IFERROR(VLOOKUP(D11,DB!A:K,11,0),"")</f>
        <v/>
      </c>
      <c r="C11" s="143"/>
      <c r="D11" s="143"/>
      <c r="E11" s="144"/>
      <c r="F11" s="145"/>
      <c r="G11" s="146">
        <f ca="1">IFERROR(NOW()-F11,"")</f>
        <v>45938.652570486112</v>
      </c>
      <c r="H11" s="145"/>
      <c r="I11" s="143" t="str">
        <f>IFERROR(VLOOKUP(D11,DB!A:F,6,0),"")</f>
        <v/>
      </c>
      <c r="J11" s="65" t="str">
        <f>IFERROR(VLOOKUP(D11,DB!A:G,7,0),"")</f>
        <v/>
      </c>
      <c r="K11" s="147"/>
      <c r="L11" s="148" t="str">
        <f>IFERROR(VLOOKUP(D11,DB!A:I,9,0),"")</f>
        <v/>
      </c>
    </row>
    <row r="12" spans="1:12" ht="15" customHeight="1">
      <c r="A12" s="142"/>
      <c r="B12" s="143" t="str">
        <f>IFERROR(VLOOKUP(D12,DB!A:K,11,0),"")</f>
        <v/>
      </c>
      <c r="C12" s="143"/>
      <c r="D12" s="143"/>
      <c r="E12" s="144"/>
      <c r="F12" s="145"/>
      <c r="G12" s="146">
        <f ca="1">IFERROR(NOW()-F12,"")</f>
        <v>45938.652570486112</v>
      </c>
      <c r="H12" s="145"/>
      <c r="I12" s="143" t="str">
        <f>IFERROR(VLOOKUP(D12,DB!A:F,6,0),"")</f>
        <v/>
      </c>
      <c r="J12" s="65" t="str">
        <f>IFERROR(VLOOKUP(D12,DB!A:G,7,0),"")</f>
        <v/>
      </c>
      <c r="K12" s="147"/>
      <c r="L12" s="148" t="str">
        <f>IFERROR(VLOOKUP(D12,DB!A:I,9,0),"")</f>
        <v/>
      </c>
    </row>
    <row r="13" spans="1:12" ht="15" customHeight="1">
      <c r="A13" s="142"/>
      <c r="B13" s="143" t="str">
        <f>IFERROR(VLOOKUP(D13,DB!A:K,11,0),"")</f>
        <v/>
      </c>
      <c r="C13" s="143"/>
      <c r="D13" s="143"/>
      <c r="E13" s="144"/>
      <c r="F13" s="145"/>
      <c r="G13" s="146">
        <f ca="1">IFERROR(NOW()-F13,"")</f>
        <v>45938.652570486112</v>
      </c>
      <c r="H13" s="145"/>
      <c r="I13" s="143" t="str">
        <f>IFERROR(VLOOKUP(D13,DB!A:F,6,0),"")</f>
        <v/>
      </c>
      <c r="J13" s="65" t="str">
        <f>IFERROR(VLOOKUP(D13,DB!A:G,7,0),"")</f>
        <v/>
      </c>
      <c r="K13" s="147"/>
      <c r="L13" s="148" t="str">
        <f>IFERROR(VLOOKUP(D13,DB!A:I,9,0),"")</f>
        <v/>
      </c>
    </row>
    <row r="14" spans="1:12" ht="15" customHeight="1">
      <c r="A14" s="142"/>
      <c r="B14" s="143" t="str">
        <f>IFERROR(VLOOKUP(D14,DB!A:K,11,0),"")</f>
        <v/>
      </c>
      <c r="C14" s="143"/>
      <c r="D14" s="143"/>
      <c r="E14" s="144"/>
      <c r="F14" s="145"/>
      <c r="G14" s="146">
        <f ca="1">IFERROR(NOW()-F14,"")</f>
        <v>45938.652570486112</v>
      </c>
      <c r="H14" s="145"/>
      <c r="I14" s="143" t="str">
        <f>IFERROR(VLOOKUP(D14,DB!A:F,6,0),"")</f>
        <v/>
      </c>
      <c r="J14" s="65" t="str">
        <f>IFERROR(VLOOKUP(D14,DB!A:G,7,0),"")</f>
        <v/>
      </c>
      <c r="K14" s="147"/>
      <c r="L14" s="148" t="str">
        <f>IFERROR(VLOOKUP(D14,DB!A:I,9,0),"")</f>
        <v/>
      </c>
    </row>
    <row r="15" spans="1:12" ht="15" customHeight="1">
      <c r="A15" s="142"/>
      <c r="B15" s="143" t="str">
        <f>IFERROR(VLOOKUP(D15,DB!A:K,11,0),"")</f>
        <v/>
      </c>
      <c r="C15" s="143"/>
      <c r="D15" s="143"/>
      <c r="E15" s="144"/>
      <c r="F15" s="145"/>
      <c r="G15" s="146">
        <f ca="1">IFERROR(NOW()-F15,"")</f>
        <v>45938.652570486112</v>
      </c>
      <c r="H15" s="145"/>
      <c r="I15" s="143" t="str">
        <f>IFERROR(VLOOKUP(D15,DB!A:F,6,0),"")</f>
        <v/>
      </c>
      <c r="J15" s="65" t="str">
        <f>IFERROR(VLOOKUP(D15,DB!A:G,7,0),"")</f>
        <v/>
      </c>
      <c r="K15" s="147"/>
      <c r="L15" s="148" t="str">
        <f>IFERROR(VLOOKUP(D15,DB!A:I,9,0),"")</f>
        <v/>
      </c>
    </row>
    <row r="16" spans="1:12" ht="15" customHeight="1">
      <c r="A16" s="142"/>
      <c r="B16" s="143" t="str">
        <f>IFERROR(VLOOKUP(D16,DB!A:K,11,0),"")</f>
        <v/>
      </c>
      <c r="C16" s="143"/>
      <c r="D16" s="143"/>
      <c r="E16" s="144"/>
      <c r="F16" s="145"/>
      <c r="G16" s="146">
        <f ca="1">IFERROR(NOW()-F16,"")</f>
        <v>45938.652570486112</v>
      </c>
      <c r="H16" s="145"/>
      <c r="I16" s="143" t="str">
        <f>IFERROR(VLOOKUP(D16,DB!A:F,6,0),"")</f>
        <v/>
      </c>
      <c r="J16" s="65" t="str">
        <f>IFERROR(VLOOKUP(D16,DB!A:G,7,0),"")</f>
        <v/>
      </c>
      <c r="K16" s="147"/>
      <c r="L16" s="148" t="str">
        <f>IFERROR(VLOOKUP(D16,DB!A:I,9,0),"")</f>
        <v/>
      </c>
    </row>
    <row r="17" spans="1:12" ht="15" customHeight="1">
      <c r="A17" s="142"/>
      <c r="B17" s="143" t="str">
        <f>IFERROR(VLOOKUP(D17,DB!A:K,11,0),"")</f>
        <v/>
      </c>
      <c r="C17" s="143"/>
      <c r="D17" s="143"/>
      <c r="E17" s="144"/>
      <c r="F17" s="145"/>
      <c r="G17" s="146">
        <f ca="1">IFERROR(NOW()-F17,"")</f>
        <v>45938.652570486112</v>
      </c>
      <c r="H17" s="145"/>
      <c r="I17" s="143" t="str">
        <f>IFERROR(VLOOKUP(D17,DB!A:F,6,0),"")</f>
        <v/>
      </c>
      <c r="J17" s="65" t="str">
        <f>IFERROR(VLOOKUP(D17,DB!A:G,7,0),"")</f>
        <v/>
      </c>
      <c r="K17" s="147"/>
      <c r="L17" s="148" t="str">
        <f>IFERROR(VLOOKUP(D17,DB!A:I,9,0),"")</f>
        <v/>
      </c>
    </row>
    <row r="18" spans="1:12" ht="15" customHeight="1">
      <c r="A18" s="142"/>
      <c r="B18" s="143" t="str">
        <f>IFERROR(VLOOKUP(D18,DB!A:K,11,0),"")</f>
        <v/>
      </c>
      <c r="C18" s="143"/>
      <c r="D18" s="143"/>
      <c r="E18" s="144"/>
      <c r="F18" s="145"/>
      <c r="G18" s="146">
        <f ca="1">IFERROR(NOW()-F18,"")</f>
        <v>45938.652570486112</v>
      </c>
      <c r="H18" s="145"/>
      <c r="I18" s="143" t="str">
        <f>IFERROR(VLOOKUP(D18,DB!A:F,6,0),"")</f>
        <v/>
      </c>
      <c r="J18" s="65" t="str">
        <f>IFERROR(VLOOKUP(D18,DB!A:G,7,0),"")</f>
        <v/>
      </c>
      <c r="K18" s="147"/>
      <c r="L18" s="148" t="str">
        <f>IFERROR(VLOOKUP(D18,DB!A:I,9,0),"")</f>
        <v/>
      </c>
    </row>
    <row r="19" spans="1:12" ht="15" customHeight="1">
      <c r="A19" s="142"/>
      <c r="B19" s="143" t="str">
        <f>IFERROR(VLOOKUP(D19,DB!A:K,11,0),"")</f>
        <v/>
      </c>
      <c r="C19" s="143"/>
      <c r="D19" s="143"/>
      <c r="E19" s="144"/>
      <c r="F19" s="145"/>
      <c r="G19" s="146">
        <f ca="1">IFERROR(NOW()-F19,"")</f>
        <v>45938.652570486112</v>
      </c>
      <c r="H19" s="145"/>
      <c r="I19" s="143" t="str">
        <f>IFERROR(VLOOKUP(D19,DB!A:F,6,0),"")</f>
        <v/>
      </c>
      <c r="J19" s="65" t="str">
        <f>IFERROR(VLOOKUP(D19,DB!A:G,7,0),"")</f>
        <v/>
      </c>
      <c r="K19" s="147"/>
      <c r="L19" s="148" t="str">
        <f>IFERROR(VLOOKUP(D19,DB!A:I,9,0),"")</f>
        <v/>
      </c>
    </row>
    <row r="20" spans="1:12" ht="15" customHeight="1">
      <c r="A20" s="142"/>
      <c r="B20" s="143" t="str">
        <f>IFERROR(VLOOKUP(D20,DB!A:K,11,0),"")</f>
        <v/>
      </c>
      <c r="C20" s="143"/>
      <c r="D20" s="143"/>
      <c r="E20" s="144"/>
      <c r="F20" s="145"/>
      <c r="G20" s="146">
        <f ca="1">IFERROR(NOW()-F20,"")</f>
        <v>45938.652570486112</v>
      </c>
      <c r="H20" s="145"/>
      <c r="I20" s="143" t="str">
        <f>IFERROR(VLOOKUP(D20,DB!A:F,6,0),"")</f>
        <v/>
      </c>
      <c r="J20" s="65" t="str">
        <f>IFERROR(VLOOKUP(D20,DB!A:G,7,0),"")</f>
        <v/>
      </c>
      <c r="K20" s="147"/>
      <c r="L20" s="148" t="str">
        <f>IFERROR(VLOOKUP(D20,DB!A:I,9,0),"")</f>
        <v/>
      </c>
    </row>
    <row r="21" spans="1:12" ht="15" customHeight="1">
      <c r="A21" s="142"/>
      <c r="B21" s="143" t="str">
        <f>IFERROR(VLOOKUP(D21,DB!A:K,11,0),"")</f>
        <v/>
      </c>
      <c r="C21" s="143"/>
      <c r="D21" s="143"/>
      <c r="E21" s="144"/>
      <c r="F21" s="145"/>
      <c r="G21" s="146">
        <f ca="1">IFERROR(NOW()-F21,"")</f>
        <v>45938.652570486112</v>
      </c>
      <c r="H21" s="145"/>
      <c r="I21" s="143" t="str">
        <f>IFERROR(VLOOKUP(D21,DB!A:F,6,0),"")</f>
        <v/>
      </c>
      <c r="J21" s="65" t="str">
        <f>IFERROR(VLOOKUP(D21,DB!A:G,7,0),"")</f>
        <v/>
      </c>
      <c r="K21" s="147"/>
      <c r="L21" s="148" t="str">
        <f>IFERROR(VLOOKUP(D21,DB!A:I,9,0),"")</f>
        <v/>
      </c>
    </row>
    <row r="22" spans="1:12" ht="15" customHeight="1">
      <c r="A22" s="142"/>
      <c r="B22" s="143" t="str">
        <f>IFERROR(VLOOKUP(D22,DB!A:K,11,0),"")</f>
        <v/>
      </c>
      <c r="C22" s="143"/>
      <c r="D22" s="143"/>
      <c r="E22" s="144"/>
      <c r="F22" s="145"/>
      <c r="G22" s="146">
        <f ca="1">IFERROR(NOW()-F22,"")</f>
        <v>45938.652570486112</v>
      </c>
      <c r="H22" s="145"/>
      <c r="I22" s="143" t="str">
        <f>IFERROR(VLOOKUP(D22,DB!A:F,6,0),"")</f>
        <v/>
      </c>
      <c r="J22" s="65" t="str">
        <f>IFERROR(VLOOKUP(D22,DB!A:G,7,0),"")</f>
        <v/>
      </c>
      <c r="K22" s="147"/>
      <c r="L22" s="148" t="str">
        <f>IFERROR(VLOOKUP(D22,DB!A:I,9,0),"")</f>
        <v/>
      </c>
    </row>
    <row r="23" spans="1:12" ht="15" customHeight="1">
      <c r="A23" s="142"/>
      <c r="B23" s="143" t="str">
        <f>IFERROR(VLOOKUP(D23,DB!A:K,11,0),"")</f>
        <v/>
      </c>
      <c r="C23" s="143"/>
      <c r="D23" s="143"/>
      <c r="E23" s="144"/>
      <c r="F23" s="145"/>
      <c r="G23" s="146">
        <f ca="1">IFERROR(NOW()-F23,"")</f>
        <v>45938.652570486112</v>
      </c>
      <c r="H23" s="145"/>
      <c r="I23" s="143" t="str">
        <f>IFERROR(VLOOKUP(D23,DB!A:F,6,0),"")</f>
        <v/>
      </c>
      <c r="J23" s="65" t="str">
        <f>IFERROR(VLOOKUP(D23,DB!A:G,7,0),"")</f>
        <v/>
      </c>
      <c r="K23" s="147"/>
      <c r="L23" s="148" t="str">
        <f>IFERROR(VLOOKUP(D23,DB!A:I,9,0),"")</f>
        <v/>
      </c>
    </row>
    <row r="24" spans="1:12" ht="15" customHeight="1">
      <c r="A24" s="142"/>
      <c r="B24" s="143" t="str">
        <f>IFERROR(VLOOKUP(D24,DB!A:K,11,0),"")</f>
        <v/>
      </c>
      <c r="C24" s="143"/>
      <c r="D24" s="143"/>
      <c r="E24" s="144"/>
      <c r="F24" s="145"/>
      <c r="G24" s="146">
        <f ca="1">IFERROR(NOW()-F24,"")</f>
        <v>45938.652570486112</v>
      </c>
      <c r="H24" s="145"/>
      <c r="I24" s="143" t="str">
        <f>IFERROR(VLOOKUP(D24,DB!A:F,6,0),"")</f>
        <v/>
      </c>
      <c r="J24" s="65" t="str">
        <f>IFERROR(VLOOKUP(D24,DB!A:G,7,0),"")</f>
        <v/>
      </c>
      <c r="K24" s="147"/>
      <c r="L24" s="148" t="str">
        <f>IFERROR(VLOOKUP(D24,DB!A:I,9,0),"")</f>
        <v/>
      </c>
    </row>
    <row r="25" spans="1:12" ht="15" customHeight="1">
      <c r="A25" s="142"/>
      <c r="B25" s="143" t="str">
        <f>IFERROR(VLOOKUP(D25,DB!A:K,11,0),"")</f>
        <v/>
      </c>
      <c r="C25" s="143"/>
      <c r="D25" s="143"/>
      <c r="E25" s="144"/>
      <c r="F25" s="145"/>
      <c r="G25" s="146">
        <f ca="1">IFERROR(NOW()-F25,"")</f>
        <v>45938.652570486112</v>
      </c>
      <c r="H25" s="145"/>
      <c r="I25" s="143" t="str">
        <f>IFERROR(VLOOKUP(D25,DB!A:F,6,0),"")</f>
        <v/>
      </c>
      <c r="J25" s="65" t="str">
        <f>IFERROR(VLOOKUP(D25,DB!A:G,7,0),"")</f>
        <v/>
      </c>
      <c r="K25" s="147"/>
      <c r="L25" s="148" t="str">
        <f>IFERROR(VLOOKUP(D25,DB!A:I,9,0),"")</f>
        <v/>
      </c>
    </row>
    <row r="26" spans="1:12" ht="15" customHeight="1">
      <c r="A26" s="142"/>
      <c r="B26" s="143" t="str">
        <f>IFERROR(VLOOKUP(D26,DB!A:K,11,0),"")</f>
        <v/>
      </c>
      <c r="C26" s="143"/>
      <c r="D26" s="143"/>
      <c r="E26" s="144"/>
      <c r="F26" s="145"/>
      <c r="G26" s="146">
        <f ca="1">IFERROR(NOW()-F26,"")</f>
        <v>45938.652570486112</v>
      </c>
      <c r="H26" s="145"/>
      <c r="I26" s="143" t="str">
        <f>IFERROR(VLOOKUP(D26,DB!A:F,6,0),"")</f>
        <v/>
      </c>
      <c r="J26" s="65" t="str">
        <f>IFERROR(VLOOKUP(D26,DB!A:G,7,0),"")</f>
        <v/>
      </c>
      <c r="K26" s="147"/>
      <c r="L26" s="148" t="str">
        <f>IFERROR(VLOOKUP(D26,DB!A:I,9,0),"")</f>
        <v/>
      </c>
    </row>
    <row r="27" spans="1:12" ht="15" customHeight="1">
      <c r="A27" s="142"/>
      <c r="B27" s="143" t="str">
        <f>IFERROR(VLOOKUP(D27,DB!A:K,11,0),"")</f>
        <v/>
      </c>
      <c r="C27" s="143"/>
      <c r="D27" s="143"/>
      <c r="E27" s="144"/>
      <c r="F27" s="145"/>
      <c r="G27" s="146">
        <f ca="1">IFERROR(NOW()-F27,"")</f>
        <v>45938.652570486112</v>
      </c>
      <c r="H27" s="145"/>
      <c r="I27" s="143" t="str">
        <f>IFERROR(VLOOKUP(D27,DB!A:F,6,0),"")</f>
        <v/>
      </c>
      <c r="J27" s="65" t="str">
        <f>IFERROR(VLOOKUP(D27,DB!A:G,7,0),"")</f>
        <v/>
      </c>
      <c r="K27" s="147"/>
      <c r="L27" s="148" t="str">
        <f>IFERROR(VLOOKUP(D27,DB!A:I,9,0),"")</f>
        <v/>
      </c>
    </row>
    <row r="28" spans="1:12" ht="15" customHeight="1">
      <c r="A28" s="142"/>
      <c r="B28" s="143" t="str">
        <f>IFERROR(VLOOKUP(D28,DB!A:K,11,0),"")</f>
        <v/>
      </c>
      <c r="C28" s="143"/>
      <c r="D28" s="143"/>
      <c r="E28" s="144"/>
      <c r="F28" s="145"/>
      <c r="G28" s="146">
        <f ca="1">IFERROR(NOW()-F28,"")</f>
        <v>45938.652570486112</v>
      </c>
      <c r="H28" s="145"/>
      <c r="I28" s="143" t="str">
        <f>IFERROR(VLOOKUP(D28,DB!A:F,6,0),"")</f>
        <v/>
      </c>
      <c r="J28" s="65" t="str">
        <f>IFERROR(VLOOKUP(D28,DB!A:G,7,0),"")</f>
        <v/>
      </c>
      <c r="K28" s="147"/>
      <c r="L28" s="148" t="str">
        <f>IFERROR(VLOOKUP(D28,DB!A:I,9,0),"")</f>
        <v/>
      </c>
    </row>
    <row r="29" spans="1:12" ht="15" customHeight="1">
      <c r="A29" s="142"/>
      <c r="B29" s="143" t="str">
        <f>IFERROR(VLOOKUP(D29,DB!A:K,11,0),"")</f>
        <v/>
      </c>
      <c r="C29" s="143"/>
      <c r="D29" s="143"/>
      <c r="E29" s="144"/>
      <c r="F29" s="145"/>
      <c r="G29" s="146">
        <f ca="1">IFERROR(NOW()-F29,"")</f>
        <v>45938.652570486112</v>
      </c>
      <c r="H29" s="145"/>
      <c r="I29" s="143" t="str">
        <f>IFERROR(VLOOKUP(D29,DB!A:F,6,0),"")</f>
        <v/>
      </c>
      <c r="J29" s="65" t="str">
        <f>IFERROR(VLOOKUP(D29,DB!A:G,7,0),"")</f>
        <v/>
      </c>
      <c r="K29" s="147"/>
      <c r="L29" s="148" t="str">
        <f>IFERROR(VLOOKUP(D29,DB!A:I,9,0),"")</f>
        <v/>
      </c>
    </row>
    <row r="30" spans="1:12" ht="15" customHeight="1">
      <c r="A30" s="142"/>
      <c r="B30" s="143" t="str">
        <f>IFERROR(VLOOKUP(D30,DB!A:K,11,0),"")</f>
        <v/>
      </c>
      <c r="C30" s="143"/>
      <c r="D30" s="143"/>
      <c r="E30" s="144"/>
      <c r="F30" s="145"/>
      <c r="G30" s="146">
        <f ca="1">IFERROR(NOW()-F30,"")</f>
        <v>45938.652570486112</v>
      </c>
      <c r="H30" s="145"/>
      <c r="I30" s="143" t="str">
        <f>IFERROR(VLOOKUP(D30,DB!A:F,6,0),"")</f>
        <v/>
      </c>
      <c r="J30" s="65" t="str">
        <f>IFERROR(VLOOKUP(D30,DB!A:G,7,0),"")</f>
        <v/>
      </c>
      <c r="K30" s="147"/>
      <c r="L30" s="148" t="str">
        <f>IFERROR(VLOOKUP(D30,DB!A:I,9,0),"")</f>
        <v/>
      </c>
    </row>
    <row r="31" spans="1:12" ht="15" customHeight="1">
      <c r="A31" s="142"/>
      <c r="B31" s="143" t="str">
        <f>IFERROR(VLOOKUP(D31,DB!A:K,11,0),"")</f>
        <v/>
      </c>
      <c r="C31" s="143"/>
      <c r="D31" s="143"/>
      <c r="E31" s="144"/>
      <c r="F31" s="145"/>
      <c r="G31" s="146">
        <f ca="1">IFERROR(NOW()-F31,"")</f>
        <v>45938.652570486112</v>
      </c>
      <c r="H31" s="145"/>
      <c r="I31" s="143" t="str">
        <f>IFERROR(VLOOKUP(D31,DB!A:F,6,0),"")</f>
        <v/>
      </c>
      <c r="J31" s="65" t="str">
        <f>IFERROR(VLOOKUP(D31,DB!A:G,7,0),"")</f>
        <v/>
      </c>
      <c r="K31" s="147"/>
      <c r="L31" s="148" t="str">
        <f>IFERROR(VLOOKUP(D31,DB!A:I,9,0),"")</f>
        <v/>
      </c>
    </row>
    <row r="32" spans="1:12" ht="15" customHeight="1">
      <c r="A32" s="142"/>
      <c r="B32" s="143" t="str">
        <f>IFERROR(VLOOKUP(D32,DB!A:K,11,0),"")</f>
        <v/>
      </c>
      <c r="C32" s="143"/>
      <c r="D32" s="143"/>
      <c r="E32" s="144"/>
      <c r="F32" s="145"/>
      <c r="G32" s="146">
        <f ca="1">IFERROR(NOW()-F32,"")</f>
        <v>45938.652570486112</v>
      </c>
      <c r="H32" s="145"/>
      <c r="I32" s="143" t="str">
        <f>IFERROR(VLOOKUP(D32,DB!A:F,6,0),"")</f>
        <v/>
      </c>
      <c r="J32" s="65" t="str">
        <f>IFERROR(VLOOKUP(D32,DB!A:G,7,0),"")</f>
        <v/>
      </c>
      <c r="K32" s="147"/>
      <c r="L32" s="148" t="str">
        <f>IFERROR(VLOOKUP(D32,DB!A:I,9,0),"")</f>
        <v/>
      </c>
    </row>
    <row r="33" spans="1:12" ht="15" customHeight="1">
      <c r="A33" s="142"/>
      <c r="B33" s="143" t="str">
        <f>IFERROR(VLOOKUP(D33,DB!A:K,11,0),"")</f>
        <v/>
      </c>
      <c r="C33" s="143"/>
      <c r="D33" s="143"/>
      <c r="E33" s="144"/>
      <c r="F33" s="145"/>
      <c r="G33" s="146">
        <f ca="1">IFERROR(NOW()-F33,"")</f>
        <v>45938.652570486112</v>
      </c>
      <c r="H33" s="145"/>
      <c r="I33" s="143" t="str">
        <f>IFERROR(VLOOKUP(D33,DB!A:F,6,0),"")</f>
        <v/>
      </c>
      <c r="J33" s="65" t="str">
        <f>IFERROR(VLOOKUP(D33,DB!A:G,7,0),"")</f>
        <v/>
      </c>
      <c r="K33" s="147"/>
      <c r="L33" s="148" t="str">
        <f>IFERROR(VLOOKUP(D33,DB!A:I,9,0),"")</f>
        <v/>
      </c>
    </row>
    <row r="34" spans="1:12" ht="15" customHeight="1">
      <c r="A34" s="142"/>
      <c r="B34" s="143" t="str">
        <f>IFERROR(VLOOKUP(D34,DB!A:K,11,0),"")</f>
        <v/>
      </c>
      <c r="C34" s="143"/>
      <c r="D34" s="143"/>
      <c r="E34" s="144"/>
      <c r="F34" s="145"/>
      <c r="G34" s="146">
        <f ca="1">IFERROR(NOW()-F34,"")</f>
        <v>45938.652570486112</v>
      </c>
      <c r="H34" s="145"/>
      <c r="I34" s="143" t="str">
        <f>IFERROR(VLOOKUP(D34,DB!A:F,6,0),"")</f>
        <v/>
      </c>
      <c r="J34" s="65" t="str">
        <f>IFERROR(VLOOKUP(D34,DB!A:G,7,0),"")</f>
        <v/>
      </c>
      <c r="K34" s="147"/>
      <c r="L34" s="148" t="str">
        <f>IFERROR(VLOOKUP(D34,DB!A:I,9,0),"")</f>
        <v/>
      </c>
    </row>
    <row r="35" spans="1:12" ht="15" customHeight="1">
      <c r="A35" s="142"/>
      <c r="B35" s="143" t="str">
        <f>IFERROR(VLOOKUP(D35,DB!A:K,11,0),"")</f>
        <v/>
      </c>
      <c r="C35" s="143"/>
      <c r="D35" s="143"/>
      <c r="E35" s="144"/>
      <c r="F35" s="145"/>
      <c r="G35" s="146">
        <f ca="1">IFERROR(NOW()-F35,"")</f>
        <v>45938.652570486112</v>
      </c>
      <c r="H35" s="145"/>
      <c r="I35" s="143" t="str">
        <f>IFERROR(VLOOKUP(D35,DB!A:F,6,0),"")</f>
        <v/>
      </c>
      <c r="J35" s="65" t="str">
        <f>IFERROR(VLOOKUP(D35,DB!A:G,7,0),"")</f>
        <v/>
      </c>
      <c r="K35" s="147"/>
      <c r="L35" s="148" t="str">
        <f>IFERROR(VLOOKUP(D35,DB!A:I,9,0),"")</f>
        <v/>
      </c>
    </row>
    <row r="36" spans="1:12" ht="15" customHeight="1">
      <c r="A36" s="142"/>
      <c r="B36" s="143" t="str">
        <f>IFERROR(VLOOKUP(D36,DB!A:K,11,0),"")</f>
        <v/>
      </c>
      <c r="C36" s="143"/>
      <c r="D36" s="143"/>
      <c r="E36" s="144"/>
      <c r="F36" s="145"/>
      <c r="G36" s="146">
        <f ca="1">IFERROR(NOW()-F36,"")</f>
        <v>45938.652570486112</v>
      </c>
      <c r="H36" s="145"/>
      <c r="I36" s="143" t="str">
        <f>IFERROR(VLOOKUP(D36,DB!A:F,6,0),"")</f>
        <v/>
      </c>
      <c r="J36" s="65" t="str">
        <f>IFERROR(VLOOKUP(D36,DB!A:G,7,0),"")</f>
        <v/>
      </c>
      <c r="K36" s="147"/>
      <c r="L36" s="148" t="str">
        <f>IFERROR(VLOOKUP(D36,DB!A:I,9,0),"")</f>
        <v/>
      </c>
    </row>
    <row r="37" spans="1:12" ht="15" customHeight="1">
      <c r="A37" s="142"/>
      <c r="B37" s="143" t="str">
        <f>IFERROR(VLOOKUP(D37,DB!A:K,11,0),"")</f>
        <v/>
      </c>
      <c r="C37" s="143"/>
      <c r="D37" s="143"/>
      <c r="E37" s="144"/>
      <c r="F37" s="145"/>
      <c r="G37" s="146">
        <f ca="1">IFERROR(NOW()-F37,"")</f>
        <v>45938.652570486112</v>
      </c>
      <c r="H37" s="145"/>
      <c r="I37" s="143" t="str">
        <f>IFERROR(VLOOKUP(D37,DB!A:F,6,0),"")</f>
        <v/>
      </c>
      <c r="J37" s="65" t="str">
        <f>IFERROR(VLOOKUP(D37,DB!A:G,7,0),"")</f>
        <v/>
      </c>
      <c r="K37" s="147"/>
      <c r="L37" s="148" t="str">
        <f>IFERROR(VLOOKUP(D37,DB!A:I,9,0),"")</f>
        <v/>
      </c>
    </row>
    <row r="38" spans="1:12" ht="15" customHeight="1">
      <c r="A38" s="142"/>
      <c r="B38" s="143" t="str">
        <f>IFERROR(VLOOKUP(D38,DB!A:K,11,0),"")</f>
        <v/>
      </c>
      <c r="C38" s="143"/>
      <c r="D38" s="143"/>
      <c r="E38" s="144"/>
      <c r="F38" s="145"/>
      <c r="G38" s="146">
        <f ca="1">IFERROR(NOW()-F38,"")</f>
        <v>45938.652570486112</v>
      </c>
      <c r="H38" s="145"/>
      <c r="I38" s="143" t="str">
        <f>IFERROR(VLOOKUP(D38,DB!A:F,6,0),"")</f>
        <v/>
      </c>
      <c r="J38" s="65" t="str">
        <f>IFERROR(VLOOKUP(D38,DB!A:G,7,0),"")</f>
        <v/>
      </c>
      <c r="K38" s="147"/>
      <c r="L38" s="148" t="str">
        <f>IFERROR(VLOOKUP(D38,DB!A:I,9,0),"")</f>
        <v/>
      </c>
    </row>
    <row r="39" spans="1:12" ht="15" customHeight="1">
      <c r="A39" s="142"/>
      <c r="B39" s="143" t="str">
        <f>IFERROR(VLOOKUP(D39,DB!A:K,11,0),"")</f>
        <v/>
      </c>
      <c r="C39" s="143"/>
      <c r="D39" s="143"/>
      <c r="E39" s="144"/>
      <c r="F39" s="145"/>
      <c r="G39" s="146">
        <f ca="1">IFERROR(NOW()-F39,"")</f>
        <v>45938.652570486112</v>
      </c>
      <c r="H39" s="145"/>
      <c r="I39" s="143" t="str">
        <f>IFERROR(VLOOKUP(D39,DB!A:F,6,0),"")</f>
        <v/>
      </c>
      <c r="J39" s="65" t="str">
        <f>IFERROR(VLOOKUP(D39,DB!A:G,7,0),"")</f>
        <v/>
      </c>
      <c r="K39" s="147"/>
      <c r="L39" s="148" t="str">
        <f>IFERROR(VLOOKUP(D39,DB!A:I,9,0),"")</f>
        <v/>
      </c>
    </row>
    <row r="40" spans="1:12" ht="15" customHeight="1">
      <c r="A40" s="142"/>
      <c r="B40" s="143" t="str">
        <f>IFERROR(VLOOKUP(D40,DB!A:K,11,0),"")</f>
        <v/>
      </c>
      <c r="C40" s="143"/>
      <c r="D40" s="143"/>
      <c r="E40" s="144"/>
      <c r="F40" s="145"/>
      <c r="G40" s="146">
        <f ca="1">IFERROR(NOW()-F40,"")</f>
        <v>45938.652570486112</v>
      </c>
      <c r="H40" s="145"/>
      <c r="I40" s="143" t="str">
        <f>IFERROR(VLOOKUP(D40,DB!A:F,6,0),"")</f>
        <v/>
      </c>
      <c r="J40" s="65" t="str">
        <f>IFERROR(VLOOKUP(D40,DB!A:G,7,0),"")</f>
        <v/>
      </c>
      <c r="K40" s="147"/>
      <c r="L40" s="148" t="str">
        <f>IFERROR(VLOOKUP(D40,DB!A:I,9,0),"")</f>
        <v/>
      </c>
    </row>
    <row r="41" spans="1:12" ht="15" customHeight="1">
      <c r="A41" s="142"/>
      <c r="B41" s="143" t="str">
        <f>IFERROR(VLOOKUP(D41,DB!A:K,11,0),"")</f>
        <v/>
      </c>
      <c r="C41" s="143"/>
      <c r="D41" s="143"/>
      <c r="E41" s="144"/>
      <c r="F41" s="145"/>
      <c r="G41" s="146">
        <f ca="1">IFERROR(NOW()-F41,"")</f>
        <v>45938.652570486112</v>
      </c>
      <c r="H41" s="145"/>
      <c r="I41" s="143" t="str">
        <f>IFERROR(VLOOKUP(D41,DB!A:F,6,0),"")</f>
        <v/>
      </c>
      <c r="J41" s="65" t="str">
        <f>IFERROR(VLOOKUP(D41,DB!A:G,7,0),"")</f>
        <v/>
      </c>
      <c r="K41" s="147"/>
      <c r="L41" s="148" t="str">
        <f>IFERROR(VLOOKUP(D41,DB!A:I,9,0),"")</f>
        <v/>
      </c>
    </row>
    <row r="42" spans="1:12" ht="15" customHeight="1">
      <c r="A42" s="142"/>
      <c r="B42" s="143" t="str">
        <f>IFERROR(VLOOKUP(D42,DB!A:K,11,0),"")</f>
        <v/>
      </c>
      <c r="C42" s="143"/>
      <c r="D42" s="143"/>
      <c r="E42" s="144"/>
      <c r="F42" s="145"/>
      <c r="G42" s="146">
        <f ca="1">IFERROR(NOW()-F42,"")</f>
        <v>45938.652570486112</v>
      </c>
      <c r="H42" s="145"/>
      <c r="I42" s="143" t="str">
        <f>IFERROR(VLOOKUP(D42,DB!A:F,6,0),"")</f>
        <v/>
      </c>
      <c r="J42" s="65" t="str">
        <f>IFERROR(VLOOKUP(D42,DB!A:G,7,0),"")</f>
        <v/>
      </c>
      <c r="K42" s="147"/>
      <c r="L42" s="148" t="str">
        <f>IFERROR(VLOOKUP(D42,DB!A:I,9,0),"")</f>
        <v/>
      </c>
    </row>
    <row r="43" spans="1:12" ht="15" customHeight="1">
      <c r="A43" s="142"/>
      <c r="B43" s="143" t="str">
        <f>IFERROR(VLOOKUP(D43,DB!A:K,11,0),"")</f>
        <v/>
      </c>
      <c r="C43" s="143"/>
      <c r="D43" s="143"/>
      <c r="E43" s="144"/>
      <c r="F43" s="145"/>
      <c r="G43" s="146">
        <f ca="1">IFERROR(NOW()-F43,"")</f>
        <v>45938.652570486112</v>
      </c>
      <c r="H43" s="145"/>
      <c r="I43" s="143" t="str">
        <f>IFERROR(VLOOKUP(D43,DB!A:F,6,0),"")</f>
        <v/>
      </c>
      <c r="J43" s="65" t="str">
        <f>IFERROR(VLOOKUP(D43,DB!A:G,7,0),"")</f>
        <v/>
      </c>
      <c r="K43" s="147"/>
      <c r="L43" s="148" t="str">
        <f>IFERROR(VLOOKUP(D43,DB!A:I,9,0),"")</f>
        <v/>
      </c>
    </row>
    <row r="44" spans="1:12" ht="15" customHeight="1">
      <c r="A44" s="142"/>
      <c r="B44" s="143" t="str">
        <f>IFERROR(VLOOKUP(D44,DB!A:K,11,0),"")</f>
        <v/>
      </c>
      <c r="C44" s="143"/>
      <c r="D44" s="143"/>
      <c r="E44" s="144"/>
      <c r="F44" s="145"/>
      <c r="G44" s="146">
        <f ca="1">IFERROR(NOW()-F44,"")</f>
        <v>45938.652570486112</v>
      </c>
      <c r="H44" s="145"/>
      <c r="I44" s="143" t="str">
        <f>IFERROR(VLOOKUP(D44,DB!A:F,6,0),"")</f>
        <v/>
      </c>
      <c r="J44" s="65" t="str">
        <f>IFERROR(VLOOKUP(D44,DB!A:G,7,0),"")</f>
        <v/>
      </c>
      <c r="K44" s="147"/>
      <c r="L44" s="148" t="str">
        <f>IFERROR(VLOOKUP(D44,DB!A:I,9,0),"")</f>
        <v/>
      </c>
    </row>
    <row r="45" spans="1:12" ht="15" customHeight="1">
      <c r="A45" s="142"/>
      <c r="B45" s="143" t="str">
        <f>IFERROR(VLOOKUP(D45,DB!A:K,11,0),"")</f>
        <v/>
      </c>
      <c r="C45" s="143"/>
      <c r="D45" s="143"/>
      <c r="E45" s="144"/>
      <c r="F45" s="145"/>
      <c r="G45" s="146">
        <f ca="1">IFERROR(NOW()-F45,"")</f>
        <v>45938.652570486112</v>
      </c>
      <c r="H45" s="145"/>
      <c r="I45" s="143" t="str">
        <f>IFERROR(VLOOKUP(D45,DB!A:F,6,0),"")</f>
        <v/>
      </c>
      <c r="J45" s="65" t="str">
        <f>IFERROR(VLOOKUP(D45,DB!A:G,7,0),"")</f>
        <v/>
      </c>
      <c r="K45" s="147"/>
      <c r="L45" s="148" t="str">
        <f>IFERROR(VLOOKUP(D45,DB!A:I,9,0),"")</f>
        <v/>
      </c>
    </row>
    <row r="46" spans="1:12" ht="15" customHeight="1">
      <c r="A46" s="142"/>
      <c r="B46" s="143" t="str">
        <f>IFERROR(VLOOKUP(D46,DB!A:K,11,0),"")</f>
        <v/>
      </c>
      <c r="C46" s="143"/>
      <c r="D46" s="143"/>
      <c r="E46" s="144"/>
      <c r="F46" s="145"/>
      <c r="G46" s="146">
        <f ca="1">IFERROR(NOW()-F46,"")</f>
        <v>45938.652570486112</v>
      </c>
      <c r="H46" s="145"/>
      <c r="I46" s="143" t="str">
        <f>IFERROR(VLOOKUP(D46,DB!A:F,6,0),"")</f>
        <v/>
      </c>
      <c r="J46" s="65" t="str">
        <f>IFERROR(VLOOKUP(D46,DB!A:G,7,0),"")</f>
        <v/>
      </c>
      <c r="K46" s="147"/>
      <c r="L46" s="148" t="str">
        <f>IFERROR(VLOOKUP(D46,DB!A:I,9,0),"")</f>
        <v/>
      </c>
    </row>
    <row r="47" spans="1:12" ht="15" customHeight="1">
      <c r="A47" s="142"/>
      <c r="B47" s="143" t="str">
        <f>IFERROR(VLOOKUP(D47,DB!A:K,11,0),"")</f>
        <v/>
      </c>
      <c r="C47" s="143"/>
      <c r="D47" s="143"/>
      <c r="E47" s="144"/>
      <c r="F47" s="145"/>
      <c r="G47" s="146">
        <f ca="1">IFERROR(NOW()-F47,"")</f>
        <v>45938.652570486112</v>
      </c>
      <c r="H47" s="145"/>
      <c r="I47" s="143" t="str">
        <f>IFERROR(VLOOKUP(D47,DB!A:F,6,0),"")</f>
        <v/>
      </c>
      <c r="J47" s="65" t="str">
        <f>IFERROR(VLOOKUP(D47,DB!A:G,7,0),"")</f>
        <v/>
      </c>
      <c r="K47" s="147"/>
      <c r="L47" s="148" t="str">
        <f>IFERROR(VLOOKUP(D47,DB!A:I,9,0),"")</f>
        <v/>
      </c>
    </row>
    <row r="48" spans="1:12" ht="15" customHeight="1">
      <c r="A48" s="142"/>
      <c r="B48" s="143" t="str">
        <f>IFERROR(VLOOKUP(D48,DB!A:K,11,0),"")</f>
        <v/>
      </c>
      <c r="C48" s="143"/>
      <c r="D48" s="143"/>
      <c r="E48" s="144"/>
      <c r="F48" s="145"/>
      <c r="G48" s="146">
        <f ca="1">IFERROR(NOW()-F48,"")</f>
        <v>45938.652570486112</v>
      </c>
      <c r="H48" s="145"/>
      <c r="I48" s="143" t="str">
        <f>IFERROR(VLOOKUP(D48,DB!A:F,6,0),"")</f>
        <v/>
      </c>
      <c r="J48" s="65" t="str">
        <f>IFERROR(VLOOKUP(D48,DB!A:G,7,0),"")</f>
        <v/>
      </c>
      <c r="K48" s="147"/>
      <c r="L48" s="148" t="str">
        <f>IFERROR(VLOOKUP(D48,DB!A:I,9,0),"")</f>
        <v/>
      </c>
    </row>
    <row r="49" spans="1:12" ht="15" customHeight="1">
      <c r="A49" s="142"/>
      <c r="B49" s="143" t="str">
        <f>IFERROR(VLOOKUP(D49,DB!A:K,11,0),"")</f>
        <v/>
      </c>
      <c r="C49" s="143"/>
      <c r="D49" s="143"/>
      <c r="E49" s="144"/>
      <c r="F49" s="145"/>
      <c r="G49" s="146">
        <f ca="1">IFERROR(NOW()-F49,"")</f>
        <v>45938.652570486112</v>
      </c>
      <c r="H49" s="145"/>
      <c r="I49" s="143" t="str">
        <f>IFERROR(VLOOKUP(D49,DB!A:F,6,0),"")</f>
        <v/>
      </c>
      <c r="J49" s="65" t="str">
        <f>IFERROR(VLOOKUP(D49,DB!A:G,7,0),"")</f>
        <v/>
      </c>
      <c r="K49" s="147"/>
      <c r="L49" s="148" t="str">
        <f>IFERROR(VLOOKUP(D49,DB!A:I,9,0),"")</f>
        <v/>
      </c>
    </row>
    <row r="50" spans="1:12" ht="15" customHeight="1">
      <c r="A50" s="142"/>
      <c r="B50" s="143" t="str">
        <f>IFERROR(VLOOKUP(D50,DB!A:K,11,0),"")</f>
        <v/>
      </c>
      <c r="C50" s="143"/>
      <c r="D50" s="143"/>
      <c r="E50" s="144"/>
      <c r="F50" s="145"/>
      <c r="G50" s="146">
        <f ca="1">IFERROR(NOW()-F50,"")</f>
        <v>45938.652570486112</v>
      </c>
      <c r="H50" s="145"/>
      <c r="I50" s="143" t="str">
        <f>IFERROR(VLOOKUP(D50,DB!A:F,6,0),"")</f>
        <v/>
      </c>
      <c r="J50" s="65" t="str">
        <f>IFERROR(VLOOKUP(D50,DB!A:G,7,0),"")</f>
        <v/>
      </c>
      <c r="K50" s="147"/>
      <c r="L50" s="148" t="str">
        <f>IFERROR(VLOOKUP(D50,DB!A:I,9,0),"")</f>
        <v/>
      </c>
    </row>
    <row r="51" spans="1:12" ht="15" customHeight="1">
      <c r="A51" s="142"/>
      <c r="B51" s="143" t="str">
        <f>IFERROR(VLOOKUP(D51,DB!A:K,11,0),"")</f>
        <v/>
      </c>
      <c r="C51" s="143"/>
      <c r="D51" s="143"/>
      <c r="E51" s="144"/>
      <c r="F51" s="145"/>
      <c r="G51" s="146">
        <f ca="1">IFERROR(NOW()-F51,"")</f>
        <v>45938.652570486112</v>
      </c>
      <c r="H51" s="145"/>
      <c r="I51" s="143" t="str">
        <f>IFERROR(VLOOKUP(D51,DB!A:F,6,0),"")</f>
        <v/>
      </c>
      <c r="J51" s="65" t="str">
        <f>IFERROR(VLOOKUP(D51,DB!A:G,7,0),"")</f>
        <v/>
      </c>
      <c r="K51" s="147"/>
      <c r="L51" s="148" t="str">
        <f>IFERROR(VLOOKUP(D51,DB!A:I,9,0),"")</f>
        <v/>
      </c>
    </row>
    <row r="52" spans="1:12" ht="15" customHeight="1">
      <c r="A52" s="142"/>
      <c r="B52" s="143" t="str">
        <f>IFERROR(VLOOKUP(D52,DB!A:K,11,0),"")</f>
        <v/>
      </c>
      <c r="C52" s="143"/>
      <c r="D52" s="143"/>
      <c r="E52" s="144"/>
      <c r="F52" s="145"/>
      <c r="G52" s="146">
        <f ca="1">IFERROR(NOW()-F52,"")</f>
        <v>45938.652570486112</v>
      </c>
      <c r="H52" s="145"/>
      <c r="I52" s="143" t="str">
        <f>IFERROR(VLOOKUP(D52,DB!A:F,6,0),"")</f>
        <v/>
      </c>
      <c r="J52" s="65" t="str">
        <f>IFERROR(VLOOKUP(D52,DB!A:G,7,0),"")</f>
        <v/>
      </c>
      <c r="K52" s="147"/>
      <c r="L52" s="148" t="str">
        <f>IFERROR(VLOOKUP(D52,DB!A:I,9,0),"")</f>
        <v/>
      </c>
    </row>
    <row r="53" spans="1:12" ht="15" customHeight="1">
      <c r="A53" s="142"/>
      <c r="B53" s="143" t="str">
        <f>IFERROR(VLOOKUP(D53,DB!A:K,11,0),"")</f>
        <v/>
      </c>
      <c r="C53" s="143"/>
      <c r="D53" s="143"/>
      <c r="E53" s="144"/>
      <c r="F53" s="145"/>
      <c r="G53" s="146">
        <f ca="1">IFERROR(NOW()-F53,"")</f>
        <v>45938.652570486112</v>
      </c>
      <c r="H53" s="145"/>
      <c r="I53" s="143" t="str">
        <f>IFERROR(VLOOKUP(D53,DB!A:F,6,0),"")</f>
        <v/>
      </c>
      <c r="J53" s="65" t="str">
        <f>IFERROR(VLOOKUP(D53,DB!A:G,7,0),"")</f>
        <v/>
      </c>
      <c r="K53" s="147"/>
      <c r="L53" s="148" t="str">
        <f>IFERROR(VLOOKUP(D53,DB!A:I,9,0),"")</f>
        <v/>
      </c>
    </row>
    <row r="54" spans="1:12" ht="15" customHeight="1">
      <c r="A54" s="142"/>
      <c r="B54" s="143" t="str">
        <f>IFERROR(VLOOKUP(D54,DB!A:K,11,0),"")</f>
        <v/>
      </c>
      <c r="C54" s="143"/>
      <c r="D54" s="143"/>
      <c r="E54" s="144"/>
      <c r="F54" s="145"/>
      <c r="G54" s="146">
        <f ca="1">IFERROR(NOW()-F54,"")</f>
        <v>45938.652570486112</v>
      </c>
      <c r="H54" s="145"/>
      <c r="I54" s="143" t="str">
        <f>IFERROR(VLOOKUP(D54,DB!A:F,6,0),"")</f>
        <v/>
      </c>
      <c r="J54" s="65" t="str">
        <f>IFERROR(VLOOKUP(D54,DB!A:G,7,0),"")</f>
        <v/>
      </c>
      <c r="K54" s="147"/>
      <c r="L54" s="148" t="str">
        <f>IFERROR(VLOOKUP(D54,DB!A:I,9,0),"")</f>
        <v/>
      </c>
    </row>
    <row r="55" spans="1:12" ht="15" customHeight="1">
      <c r="A55" s="142"/>
      <c r="B55" s="143" t="str">
        <f>IFERROR(VLOOKUP(D55,DB!A:K,11,0),"")</f>
        <v/>
      </c>
      <c r="C55" s="143"/>
      <c r="D55" s="143"/>
      <c r="E55" s="144"/>
      <c r="F55" s="145"/>
      <c r="G55" s="146">
        <f ca="1">IFERROR(NOW()-F55,"")</f>
        <v>45938.652570486112</v>
      </c>
      <c r="H55" s="145"/>
      <c r="I55" s="143" t="str">
        <f>IFERROR(VLOOKUP(D55,DB!A:F,6,0),"")</f>
        <v/>
      </c>
      <c r="J55" s="65" t="str">
        <f>IFERROR(VLOOKUP(D55,DB!A:G,7,0),"")</f>
        <v/>
      </c>
      <c r="K55" s="147"/>
      <c r="L55" s="148" t="str">
        <f>IFERROR(VLOOKUP(D55,DB!A:I,9,0),"")</f>
        <v/>
      </c>
    </row>
    <row r="56" spans="1:12" ht="15" customHeight="1">
      <c r="A56" s="142"/>
      <c r="B56" s="143" t="str">
        <f>IFERROR(VLOOKUP(D56,DB!A:K,11,0),"")</f>
        <v/>
      </c>
      <c r="C56" s="143"/>
      <c r="D56" s="143"/>
      <c r="E56" s="144"/>
      <c r="F56" s="145"/>
      <c r="G56" s="146">
        <f ca="1">IFERROR(NOW()-F56,"")</f>
        <v>45938.652570486112</v>
      </c>
      <c r="H56" s="145"/>
      <c r="I56" s="143" t="str">
        <f>IFERROR(VLOOKUP(D56,DB!A:F,6,0),"")</f>
        <v/>
      </c>
      <c r="J56" s="65" t="str">
        <f>IFERROR(VLOOKUP(D56,DB!A:G,7,0),"")</f>
        <v/>
      </c>
      <c r="K56" s="147"/>
      <c r="L56" s="148" t="str">
        <f>IFERROR(VLOOKUP(D56,DB!A:I,9,0),"")</f>
        <v/>
      </c>
    </row>
    <row r="57" spans="1:12" ht="15" customHeight="1">
      <c r="A57" s="142"/>
      <c r="B57" s="143" t="str">
        <f>IFERROR(VLOOKUP(D57,DB!A:K,11,0),"")</f>
        <v/>
      </c>
      <c r="C57" s="143"/>
      <c r="D57" s="143"/>
      <c r="E57" s="144"/>
      <c r="F57" s="145"/>
      <c r="G57" s="146">
        <f ca="1">IFERROR(NOW()-F57,"")</f>
        <v>45938.652570486112</v>
      </c>
      <c r="H57" s="145"/>
      <c r="I57" s="143" t="str">
        <f>IFERROR(VLOOKUP(D57,DB!A:F,6,0),"")</f>
        <v/>
      </c>
      <c r="J57" s="65" t="str">
        <f>IFERROR(VLOOKUP(D57,DB!A:G,7,0),"")</f>
        <v/>
      </c>
      <c r="K57" s="147"/>
      <c r="L57" s="148" t="str">
        <f>IFERROR(VLOOKUP(D57,DB!A:I,9,0),"")</f>
        <v/>
      </c>
    </row>
    <row r="58" spans="1:12" ht="15" customHeight="1">
      <c r="A58" s="142"/>
      <c r="B58" s="143" t="str">
        <f>IFERROR(VLOOKUP(D58,DB!A:K,11,0),"")</f>
        <v/>
      </c>
      <c r="C58" s="143"/>
      <c r="D58" s="143"/>
      <c r="E58" s="144"/>
      <c r="F58" s="145"/>
      <c r="G58" s="146">
        <f ca="1">IFERROR(NOW()-F58,"")</f>
        <v>45938.652570486112</v>
      </c>
      <c r="H58" s="145"/>
      <c r="I58" s="143" t="str">
        <f>IFERROR(VLOOKUP(D58,DB!A:F,6,0),"")</f>
        <v/>
      </c>
      <c r="J58" s="65" t="str">
        <f>IFERROR(VLOOKUP(D58,DB!A:G,7,0),"")</f>
        <v/>
      </c>
      <c r="K58" s="147"/>
      <c r="L58" s="148" t="str">
        <f>IFERROR(VLOOKUP(D58,DB!A:I,9,0),"")</f>
        <v/>
      </c>
    </row>
    <row r="59" spans="1:12" ht="15" customHeight="1">
      <c r="A59" s="142"/>
      <c r="B59" s="143" t="str">
        <f>IFERROR(VLOOKUP(D59,DB!A:K,11,0),"")</f>
        <v/>
      </c>
      <c r="C59" s="143"/>
      <c r="D59" s="143"/>
      <c r="E59" s="144"/>
      <c r="F59" s="145"/>
      <c r="G59" s="146">
        <f ca="1">IFERROR(NOW()-F59,"")</f>
        <v>45938.652570486112</v>
      </c>
      <c r="H59" s="145"/>
      <c r="I59" s="143" t="str">
        <f>IFERROR(VLOOKUP(D59,DB!A:F,6,0),"")</f>
        <v/>
      </c>
      <c r="J59" s="65" t="str">
        <f>IFERROR(VLOOKUP(D59,DB!A:G,7,0),"")</f>
        <v/>
      </c>
      <c r="K59" s="147"/>
      <c r="L59" s="148" t="str">
        <f>IFERROR(VLOOKUP(D59,DB!A:I,9,0),"")</f>
        <v/>
      </c>
    </row>
    <row r="60" spans="1:12" ht="15" customHeight="1">
      <c r="A60" s="142"/>
      <c r="B60" s="143" t="str">
        <f>IFERROR(VLOOKUP(D60,DB!A:K,11,0),"")</f>
        <v/>
      </c>
      <c r="C60" s="143"/>
      <c r="D60" s="143"/>
      <c r="E60" s="144"/>
      <c r="F60" s="145"/>
      <c r="G60" s="146">
        <f ca="1">IFERROR(NOW()-F60,"")</f>
        <v>45938.652570486112</v>
      </c>
      <c r="H60" s="145"/>
      <c r="I60" s="143" t="str">
        <f>IFERROR(VLOOKUP(D60,DB!A:F,6,0),"")</f>
        <v/>
      </c>
      <c r="J60" s="65" t="str">
        <f>IFERROR(VLOOKUP(D60,DB!A:G,7,0),"")</f>
        <v/>
      </c>
      <c r="K60" s="147"/>
      <c r="L60" s="148" t="str">
        <f>IFERROR(VLOOKUP(D60,DB!A:I,9,0),"")</f>
        <v/>
      </c>
    </row>
    <row r="61" spans="1:12" ht="15" customHeight="1">
      <c r="A61" s="142"/>
      <c r="B61" s="143" t="str">
        <f>IFERROR(VLOOKUP(D61,DB!A:K,11,0),"")</f>
        <v/>
      </c>
      <c r="C61" s="143"/>
      <c r="D61" s="143"/>
      <c r="E61" s="144"/>
      <c r="F61" s="145"/>
      <c r="G61" s="146">
        <f ca="1">IFERROR(NOW()-F61,"")</f>
        <v>45938.652570486112</v>
      </c>
      <c r="H61" s="145"/>
      <c r="I61" s="143" t="str">
        <f>IFERROR(VLOOKUP(D61,DB!A:F,6,0),"")</f>
        <v/>
      </c>
      <c r="J61" s="65" t="str">
        <f>IFERROR(VLOOKUP(D61,DB!A:G,7,0),"")</f>
        <v/>
      </c>
      <c r="K61" s="147"/>
      <c r="L61" s="148" t="str">
        <f>IFERROR(VLOOKUP(D61,DB!A:I,9,0),"")</f>
        <v/>
      </c>
    </row>
    <row r="62" spans="1:12" ht="15" customHeight="1">
      <c r="A62" s="142"/>
      <c r="B62" s="143" t="str">
        <f>IFERROR(VLOOKUP(D62,DB!A:K,11,0),"")</f>
        <v/>
      </c>
      <c r="C62" s="143"/>
      <c r="D62" s="143"/>
      <c r="E62" s="144"/>
      <c r="F62" s="145"/>
      <c r="G62" s="146">
        <f ca="1">IFERROR(NOW()-F62,"")</f>
        <v>45938.652570486112</v>
      </c>
      <c r="H62" s="145"/>
      <c r="I62" s="143" t="str">
        <f>IFERROR(VLOOKUP(D62,DB!A:F,6,0),"")</f>
        <v/>
      </c>
      <c r="J62" s="65" t="str">
        <f>IFERROR(VLOOKUP(D62,DB!A:G,7,0),"")</f>
        <v/>
      </c>
      <c r="K62" s="147"/>
      <c r="L62" s="148" t="str">
        <f>IFERROR(VLOOKUP(D62,DB!A:I,9,0),"")</f>
        <v/>
      </c>
    </row>
    <row r="63" spans="1:12" ht="15" customHeight="1">
      <c r="A63" s="142"/>
      <c r="B63" s="143" t="str">
        <f>IFERROR(VLOOKUP(D63,DB!A:K,11,0),"")</f>
        <v/>
      </c>
      <c r="C63" s="143"/>
      <c r="D63" s="143"/>
      <c r="E63" s="144"/>
      <c r="F63" s="145"/>
      <c r="G63" s="146">
        <f ca="1">IFERROR(NOW()-F63,"")</f>
        <v>45938.652570486112</v>
      </c>
      <c r="H63" s="145"/>
      <c r="I63" s="143" t="str">
        <f>IFERROR(VLOOKUP(D63,DB!A:F,6,0),"")</f>
        <v/>
      </c>
      <c r="J63" s="65" t="str">
        <f>IFERROR(VLOOKUP(D63,DB!A:G,7,0),"")</f>
        <v/>
      </c>
      <c r="K63" s="147"/>
      <c r="L63" s="148" t="str">
        <f>IFERROR(VLOOKUP(D63,DB!A:I,9,0),"")</f>
        <v/>
      </c>
    </row>
    <row r="64" spans="1:12" ht="15" customHeight="1">
      <c r="A64" s="142"/>
      <c r="B64" s="143" t="str">
        <f>IFERROR(VLOOKUP(D64,DB!A:K,11,0),"")</f>
        <v/>
      </c>
      <c r="C64" s="143"/>
      <c r="D64" s="143"/>
      <c r="E64" s="144"/>
      <c r="F64" s="145"/>
      <c r="G64" s="146">
        <f ca="1">IFERROR(NOW()-F64,"")</f>
        <v>45938.652570486112</v>
      </c>
      <c r="H64" s="145"/>
      <c r="I64" s="143" t="str">
        <f>IFERROR(VLOOKUP(D64,DB!A:F,6,0),"")</f>
        <v/>
      </c>
      <c r="J64" s="65" t="str">
        <f>IFERROR(VLOOKUP(D64,DB!A:G,7,0),"")</f>
        <v/>
      </c>
      <c r="K64" s="147"/>
      <c r="L64" s="148" t="str">
        <f>IFERROR(VLOOKUP(D64,DB!A:I,9,0),"")</f>
        <v/>
      </c>
    </row>
    <row r="65" spans="1:12" ht="15" customHeight="1">
      <c r="A65" s="142"/>
      <c r="B65" s="143" t="str">
        <f>IFERROR(VLOOKUP(D65,DB!A:K,11,0),"")</f>
        <v/>
      </c>
      <c r="C65" s="143"/>
      <c r="D65" s="143"/>
      <c r="E65" s="144"/>
      <c r="F65" s="145"/>
      <c r="G65" s="146">
        <f ca="1">IFERROR(NOW()-F65,"")</f>
        <v>45938.652570486112</v>
      </c>
      <c r="H65" s="145"/>
      <c r="I65" s="143" t="str">
        <f>IFERROR(VLOOKUP(D65,DB!A:F,6,0),"")</f>
        <v/>
      </c>
      <c r="J65" s="65" t="str">
        <f>IFERROR(VLOOKUP(D65,DB!A:G,7,0),"")</f>
        <v/>
      </c>
      <c r="K65" s="147"/>
      <c r="L65" s="148" t="str">
        <f>IFERROR(VLOOKUP(D65,DB!A:I,9,0),"")</f>
        <v/>
      </c>
    </row>
    <row r="66" spans="1:12" ht="15" customHeight="1">
      <c r="A66" s="142"/>
      <c r="B66" s="143" t="str">
        <f>IFERROR(VLOOKUP(D66,DB!A:K,11,0),"")</f>
        <v/>
      </c>
      <c r="C66" s="143"/>
      <c r="D66" s="143"/>
      <c r="E66" s="144"/>
      <c r="F66" s="145"/>
      <c r="G66" s="146">
        <f ca="1">IFERROR(NOW()-F66,"")</f>
        <v>45938.652570486112</v>
      </c>
      <c r="H66" s="145"/>
      <c r="I66" s="143" t="str">
        <f>IFERROR(VLOOKUP(D66,DB!A:F,6,0),"")</f>
        <v/>
      </c>
      <c r="J66" s="65" t="str">
        <f>IFERROR(VLOOKUP(D66,DB!A:G,7,0),"")</f>
        <v/>
      </c>
      <c r="K66" s="147"/>
      <c r="L66" s="148" t="str">
        <f>IFERROR(VLOOKUP(D66,DB!A:I,9,0),"")</f>
        <v/>
      </c>
    </row>
    <row r="67" spans="1:12" ht="15" customHeight="1">
      <c r="A67" s="142"/>
      <c r="B67" s="143" t="str">
        <f>IFERROR(VLOOKUP(D67,DB!A:K,11,0),"")</f>
        <v/>
      </c>
      <c r="C67" s="143"/>
      <c r="D67" s="143"/>
      <c r="E67" s="144"/>
      <c r="F67" s="145"/>
      <c r="G67" s="146">
        <f ca="1">IFERROR(NOW()-F67,"")</f>
        <v>45938.652570486112</v>
      </c>
      <c r="H67" s="145"/>
      <c r="I67" s="143" t="str">
        <f>IFERROR(VLOOKUP(D67,DB!A:F,6,0),"")</f>
        <v/>
      </c>
      <c r="J67" s="65" t="str">
        <f>IFERROR(VLOOKUP(D67,DB!A:G,7,0),"")</f>
        <v/>
      </c>
      <c r="K67" s="147"/>
      <c r="L67" s="148" t="str">
        <f>IFERROR(VLOOKUP(D67,DB!A:I,9,0),"")</f>
        <v/>
      </c>
    </row>
    <row r="68" spans="1:12" ht="15" customHeight="1">
      <c r="A68" s="142"/>
      <c r="B68" s="143" t="str">
        <f>IFERROR(VLOOKUP(D68,DB!A:K,11,0),"")</f>
        <v/>
      </c>
      <c r="C68" s="143"/>
      <c r="D68" s="143"/>
      <c r="E68" s="144"/>
      <c r="F68" s="145"/>
      <c r="G68" s="146">
        <f ca="1">IFERROR(NOW()-F68,"")</f>
        <v>45938.652570486112</v>
      </c>
      <c r="H68" s="145"/>
      <c r="I68" s="143" t="str">
        <f>IFERROR(VLOOKUP(D68,DB!A:F,6,0),"")</f>
        <v/>
      </c>
      <c r="J68" s="65" t="str">
        <f>IFERROR(VLOOKUP(D68,DB!A:G,7,0),"")</f>
        <v/>
      </c>
      <c r="K68" s="147"/>
      <c r="L68" s="148" t="str">
        <f>IFERROR(VLOOKUP(D68,DB!A:I,9,0),"")</f>
        <v/>
      </c>
    </row>
    <row r="69" spans="1:12" ht="15" customHeight="1">
      <c r="A69" s="142"/>
      <c r="B69" s="143" t="str">
        <f>IFERROR(VLOOKUP(D69,DB!A:K,11,0),"")</f>
        <v/>
      </c>
      <c r="C69" s="143"/>
      <c r="D69" s="143"/>
      <c r="E69" s="144"/>
      <c r="F69" s="145"/>
      <c r="G69" s="146">
        <f ca="1">IFERROR(NOW()-F69,"")</f>
        <v>45938.652570486112</v>
      </c>
      <c r="H69" s="145"/>
      <c r="I69" s="143" t="str">
        <f>IFERROR(VLOOKUP(D69,DB!A:F,6,0),"")</f>
        <v/>
      </c>
      <c r="J69" s="65" t="str">
        <f>IFERROR(VLOOKUP(D69,DB!A:G,7,0),"")</f>
        <v/>
      </c>
      <c r="K69" s="147"/>
      <c r="L69" s="148" t="str">
        <f>IFERROR(VLOOKUP(D69,DB!A:I,9,0),"")</f>
        <v/>
      </c>
    </row>
    <row r="70" spans="1:12" ht="15" customHeight="1">
      <c r="A70" s="142"/>
      <c r="B70" s="143" t="str">
        <f>IFERROR(VLOOKUP(D70,DB!A:K,11,0),"")</f>
        <v/>
      </c>
      <c r="C70" s="143"/>
      <c r="D70" s="143"/>
      <c r="E70" s="144"/>
      <c r="F70" s="145"/>
      <c r="G70" s="146">
        <f ca="1">IFERROR(NOW()-F70,"")</f>
        <v>45938.652570486112</v>
      </c>
      <c r="H70" s="145"/>
      <c r="I70" s="143" t="str">
        <f>IFERROR(VLOOKUP(D70,DB!A:F,6,0),"")</f>
        <v/>
      </c>
      <c r="J70" s="65" t="str">
        <f>IFERROR(VLOOKUP(D70,DB!A:G,7,0),"")</f>
        <v/>
      </c>
      <c r="K70" s="147"/>
      <c r="L70" s="148" t="str">
        <f>IFERROR(VLOOKUP(D70,DB!A:I,9,0),"")</f>
        <v/>
      </c>
    </row>
    <row r="71" spans="1:12" ht="15" customHeight="1">
      <c r="A71" s="142"/>
      <c r="B71" s="143" t="str">
        <f>IFERROR(VLOOKUP(D71,DB!A:K,11,0),"")</f>
        <v/>
      </c>
      <c r="C71" s="143"/>
      <c r="D71" s="143"/>
      <c r="E71" s="144"/>
      <c r="F71" s="145"/>
      <c r="G71" s="146">
        <f ca="1">IFERROR(NOW()-F71,"")</f>
        <v>45938.652570486112</v>
      </c>
      <c r="H71" s="145"/>
      <c r="I71" s="143" t="str">
        <f>IFERROR(VLOOKUP(D71,DB!A:F,6,0),"")</f>
        <v/>
      </c>
      <c r="J71" s="65" t="str">
        <f>IFERROR(VLOOKUP(D71,DB!A:G,7,0),"")</f>
        <v/>
      </c>
      <c r="K71" s="147"/>
      <c r="L71" s="148" t="str">
        <f>IFERROR(VLOOKUP(D71,DB!A:I,9,0),"")</f>
        <v/>
      </c>
    </row>
    <row r="72" spans="1:12" ht="15" customHeight="1">
      <c r="A72" s="142"/>
      <c r="B72" s="143" t="str">
        <f>IFERROR(VLOOKUP(D72,DB!A:K,11,0),"")</f>
        <v/>
      </c>
      <c r="C72" s="143"/>
      <c r="D72" s="143"/>
      <c r="E72" s="144"/>
      <c r="F72" s="145"/>
      <c r="G72" s="146">
        <f ca="1">IFERROR(NOW()-F72,"")</f>
        <v>45938.652570486112</v>
      </c>
      <c r="H72" s="145"/>
      <c r="I72" s="143" t="str">
        <f>IFERROR(VLOOKUP(D72,DB!A:F,6,0),"")</f>
        <v/>
      </c>
      <c r="J72" s="65" t="str">
        <f>IFERROR(VLOOKUP(D72,DB!A:G,7,0),"")</f>
        <v/>
      </c>
      <c r="K72" s="147"/>
      <c r="L72" s="148" t="str">
        <f>IFERROR(VLOOKUP(D72,DB!A:I,9,0),"")</f>
        <v/>
      </c>
    </row>
    <row r="73" spans="1:12" ht="15" customHeight="1">
      <c r="A73" s="142"/>
      <c r="B73" s="143" t="str">
        <f>IFERROR(VLOOKUP(D73,DB!A:K,11,0),"")</f>
        <v/>
      </c>
      <c r="C73" s="143"/>
      <c r="D73" s="143"/>
      <c r="E73" s="144"/>
      <c r="F73" s="145"/>
      <c r="G73" s="146">
        <f ca="1">IFERROR(NOW()-F73,"")</f>
        <v>45938.652570486112</v>
      </c>
      <c r="H73" s="145"/>
      <c r="I73" s="143" t="str">
        <f>IFERROR(VLOOKUP(D73,DB!A:F,6,0),"")</f>
        <v/>
      </c>
      <c r="J73" s="65" t="str">
        <f>IFERROR(VLOOKUP(D73,DB!A:G,7,0),"")</f>
        <v/>
      </c>
      <c r="K73" s="147"/>
      <c r="L73" s="148" t="str">
        <f>IFERROR(VLOOKUP(D73,DB!A:I,9,0),"")</f>
        <v/>
      </c>
    </row>
    <row r="74" spans="1:12" ht="15" customHeight="1">
      <c r="A74" s="142"/>
      <c r="B74" s="143" t="str">
        <f>IFERROR(VLOOKUP(D74,DB!A:K,11,0),"")</f>
        <v/>
      </c>
      <c r="C74" s="143"/>
      <c r="D74" s="143"/>
      <c r="E74" s="144"/>
      <c r="F74" s="145"/>
      <c r="G74" s="146">
        <f ca="1">IFERROR(NOW()-F74,"")</f>
        <v>45938.652570486112</v>
      </c>
      <c r="H74" s="145"/>
      <c r="I74" s="143" t="str">
        <f>IFERROR(VLOOKUP(D74,DB!A:F,6,0),"")</f>
        <v/>
      </c>
      <c r="J74" s="65" t="str">
        <f>IFERROR(VLOOKUP(D74,DB!A:G,7,0),"")</f>
        <v/>
      </c>
      <c r="K74" s="147"/>
      <c r="L74" s="148" t="str">
        <f>IFERROR(VLOOKUP(D74,DB!A:I,9,0),"")</f>
        <v/>
      </c>
    </row>
    <row r="75" spans="1:12" ht="15" customHeight="1">
      <c r="A75" s="142"/>
      <c r="B75" s="143" t="str">
        <f>IFERROR(VLOOKUP(D75,DB!A:K,11,0),"")</f>
        <v/>
      </c>
      <c r="C75" s="143"/>
      <c r="D75" s="143"/>
      <c r="E75" s="144"/>
      <c r="F75" s="145"/>
      <c r="G75" s="146">
        <f ca="1">IFERROR(NOW()-F75,"")</f>
        <v>45938.652570486112</v>
      </c>
      <c r="H75" s="145"/>
      <c r="I75" s="143" t="str">
        <f>IFERROR(VLOOKUP(D75,DB!A:F,6,0),"")</f>
        <v/>
      </c>
      <c r="J75" s="65" t="str">
        <f>IFERROR(VLOOKUP(D75,DB!A:G,7,0),"")</f>
        <v/>
      </c>
      <c r="K75" s="147"/>
      <c r="L75" s="148" t="str">
        <f>IFERROR(VLOOKUP(D75,DB!A:I,9,0),"")</f>
        <v/>
      </c>
    </row>
    <row r="76" spans="1:12" ht="15" customHeight="1">
      <c r="A76" s="142"/>
      <c r="B76" s="143" t="str">
        <f>IFERROR(VLOOKUP(D76,DB!A:K,11,0),"")</f>
        <v/>
      </c>
      <c r="C76" s="143"/>
      <c r="D76" s="143"/>
      <c r="E76" s="144"/>
      <c r="F76" s="145"/>
      <c r="G76" s="146">
        <f ca="1">IFERROR(NOW()-F76,"")</f>
        <v>45938.652570486112</v>
      </c>
      <c r="H76" s="145"/>
      <c r="I76" s="143" t="str">
        <f>IFERROR(VLOOKUP(D76,DB!A:F,6,0),"")</f>
        <v/>
      </c>
      <c r="J76" s="65" t="str">
        <f>IFERROR(VLOOKUP(D76,DB!A:G,7,0),"")</f>
        <v/>
      </c>
      <c r="K76" s="147"/>
      <c r="L76" s="148" t="str">
        <f>IFERROR(VLOOKUP(D76,DB!A:I,9,0),"")</f>
        <v/>
      </c>
    </row>
    <row r="77" spans="1:12" ht="15" customHeight="1">
      <c r="A77" s="142"/>
      <c r="B77" s="143" t="str">
        <f>IFERROR(VLOOKUP(D77,DB!A:K,11,0),"")</f>
        <v/>
      </c>
      <c r="C77" s="143"/>
      <c r="D77" s="143"/>
      <c r="E77" s="144"/>
      <c r="F77" s="145"/>
      <c r="G77" s="146">
        <f ca="1">IFERROR(NOW()-F77,"")</f>
        <v>45938.652570486112</v>
      </c>
      <c r="H77" s="145"/>
      <c r="I77" s="143" t="str">
        <f>IFERROR(VLOOKUP(D77,DB!A:F,6,0),"")</f>
        <v/>
      </c>
      <c r="J77" s="65" t="str">
        <f>IFERROR(VLOOKUP(D77,DB!A:G,7,0),"")</f>
        <v/>
      </c>
      <c r="K77" s="147"/>
      <c r="L77" s="148" t="str">
        <f>IFERROR(VLOOKUP(D77,DB!A:I,9,0),"")</f>
        <v/>
      </c>
    </row>
    <row r="78" spans="1:12" ht="15" customHeight="1">
      <c r="A78" s="142"/>
      <c r="B78" s="143" t="str">
        <f>IFERROR(VLOOKUP(D78,DB!A:K,11,0),"")</f>
        <v/>
      </c>
      <c r="C78" s="143"/>
      <c r="D78" s="143"/>
      <c r="E78" s="144"/>
      <c r="F78" s="145"/>
      <c r="G78" s="146">
        <f ca="1">IFERROR(NOW()-F78,"")</f>
        <v>45938.652570486112</v>
      </c>
      <c r="H78" s="145"/>
      <c r="I78" s="143" t="str">
        <f>IFERROR(VLOOKUP(D78,DB!A:F,6,0),"")</f>
        <v/>
      </c>
      <c r="J78" s="65" t="str">
        <f>IFERROR(VLOOKUP(D78,DB!A:G,7,0),"")</f>
        <v/>
      </c>
      <c r="K78" s="147"/>
      <c r="L78" s="148" t="str">
        <f>IFERROR(VLOOKUP(D78,DB!A:I,9,0),"")</f>
        <v/>
      </c>
    </row>
    <row r="79" spans="1:12" ht="15" customHeight="1">
      <c r="A79" s="142"/>
      <c r="B79" s="143" t="str">
        <f>IFERROR(VLOOKUP(D79,DB!A:K,11,0),"")</f>
        <v/>
      </c>
      <c r="C79" s="143"/>
      <c r="D79" s="143"/>
      <c r="E79" s="144"/>
      <c r="F79" s="145"/>
      <c r="G79" s="146">
        <f ca="1">IFERROR(NOW()-F79,"")</f>
        <v>45938.652570486112</v>
      </c>
      <c r="H79" s="145"/>
      <c r="I79" s="143" t="str">
        <f>IFERROR(VLOOKUP(D79,DB!A:F,6,0),"")</f>
        <v/>
      </c>
      <c r="J79" s="65" t="str">
        <f>IFERROR(VLOOKUP(D79,DB!A:G,7,0),"")</f>
        <v/>
      </c>
      <c r="K79" s="147"/>
      <c r="L79" s="148" t="str">
        <f>IFERROR(VLOOKUP(D79,DB!A:I,9,0),"")</f>
        <v/>
      </c>
    </row>
  </sheetData>
  <customSheetViews>
    <customSheetView guid="{F6042A99-DD27-4453-835D-0834D95730CC}" filter="1" showAutoFilter="1">
      <pageMargins left="0" right="0" top="0" bottom="0" header="0" footer="0"/>
      <autoFilter ref="B1:M1" xr:uid="{3889FDAA-E1F5-42DE-802E-B388BE13C52B}"/>
    </customSheetView>
  </customSheetViews>
  <dataValidations count="2">
    <dataValidation allowBlank="1" showInputMessage="1" showErrorMessage="1" sqref="E1" xr:uid="{5DBA255D-CDD9-49FB-AD3C-AF70AB4EE696}"/>
    <dataValidation type="list" allowBlank="1" showInputMessage="1" showErrorMessage="1" sqref="E2:E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8"/>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131.92548715278099</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113.65273252315092</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29202</v>
      </c>
      <c r="E6" s="120" t="s">
        <v>38964</v>
      </c>
      <c r="F6" s="121">
        <v>45938.586030092592</v>
      </c>
      <c r="G6" s="122">
        <f ca="1">IFERROR(NOW()-F6,"-")</f>
        <v>6.6540393519971985E-2</v>
      </c>
      <c r="H6" s="121">
        <v>45938.580474537041</v>
      </c>
      <c r="I6" s="18" t="str">
        <f>IFERROR(VLOOKUP(D6,DB!A:F,6,0),"")</f>
        <v>Generator-SG</v>
      </c>
      <c r="J6" s="18" t="str">
        <f>IFERROR(VLOOKUP(D6,DB!A:G,7,0),"")</f>
        <v>Vandalized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39054</v>
      </c>
      <c r="B7" s="18" t="str">
        <f>IFERROR(VLOOKUP(D7,DB!A:K,11,0),"")</f>
        <v>R2</v>
      </c>
      <c r="C7" s="18">
        <v>1</v>
      </c>
      <c r="D7" s="18" t="s">
        <v>26672</v>
      </c>
      <c r="E7" s="120" t="s">
        <v>38964</v>
      </c>
      <c r="F7" s="121">
        <v>45938.612939814811</v>
      </c>
      <c r="G7" s="122">
        <f ca="1">IFERROR(NOW()-F7,"-")</f>
        <v>3.9630671300983522E-2</v>
      </c>
      <c r="H7" s="121">
        <v>45938.60738425926</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45938.652570486112</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45938.652570486112</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45938.652570486112</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45938.652570486112</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45938.652570486112</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45938.652570486112</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45938.652570486112</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45938.652570486112</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45938.652570486112</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45938.652570486112</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45938.652570486112</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45938.652570486112</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45938.652570486112</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45938.652570486112</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45938.652570486112</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45938.652570486112</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45938.652570486112</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45938.652570486112</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45938.652570486112</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45938.652570486112</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45938.652570486112</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45938.652570486112</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45938.652570486112</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45938.652570486112</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45938.652570486112</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45938.652570486112</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45938.652570486112</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45938.652570486112</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45938.652570486112</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45938.652570486112</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45938.652570486112</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45938.652570486112</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45938.652570486112</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45938.652570486112</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45938.652570486112</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45938.652570486112</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45938.652570486112</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45938.652570486112</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45938.652570486112</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45938.652570486112</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45938.652570486112</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45938.652570486112</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45938.652570486112</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45938.652570486112</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45938.652570486112</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45938.652570486112</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45938.652570486112</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45938.652570486112</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45938.652570486112</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45938.652570486112</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45938.652570486112</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45938.652570486112</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45938.652570486112</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45938.652570486112</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45938.652570486112</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45938.652570486112</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45938.652570486112</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45938.652570486112</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45938.652570486112</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45938.652570486112</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45938.652570486112</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45938.652570486112</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45938.652570486112</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45938.652570486112</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45938.652570486112</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45938.652570486112</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45938.652570486112</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45938.652570486112</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45938.652570486112</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45938.652570486112</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45938.652570486112</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45938.652570486112</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45938.652570486112</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45938.652570486112</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45938.652570486112</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45938.652570486112</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45938.652570486112</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45938.652570486112</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45938.652570486112</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45938.652570486112</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45938.652570486112</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45938.652570486112</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45938.652570486112</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45938.652570486112</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45938.652570486112</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45938.652570486112</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45938.652570486112</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45938.652570486112</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45938.652570486112</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45938.652570486112</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45938.652570486112</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45938.652570486112</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45938.652570486112</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45938.652570486112</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45938.652570486112</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45938.652570486112</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45938.652570486112</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45938.652570486112</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45938.652570486112</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45938.652570486112</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45938.652570486112</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45938.652570486112</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45938.652570486112</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45938.652570486112</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45938.652570486112</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45938.652570486112</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45938.652570486112</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45938.652570486112</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45938.652570486112</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45938.652570486112</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45938.652570486112</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45938.652570486112</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45938.652570486112</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45938.652570486112</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45938.652570486112</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45938.652570486112</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45938.652570486112</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45938.652570486112</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45938.652570486112</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45938.652570486112</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45938.652570486112</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45938.652570486112</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45938.652570486112</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45938.652570486112</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45938.652570486112</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45938.652570486112</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45938.652570486112</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45938.652570486112</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45938.652570486112</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45938.652570486112</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45938.652570486112</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45938.652570486112</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45938.652570486112</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45938.652570486112</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45938.652570486112</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45938.652570486112</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45938.652570486112</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45938.652570486112</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45938.652570486112</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45938.652570486112</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45938.652570486112</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45938.652570486112</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45938.652570486112</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45938.652570486112</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45938.652570486112</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45938.652570486112</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45938.652570486112</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45938.652570486112</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45938.652570486112</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45938.652570486112</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45938.652570486112</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45938.652570486112</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45938.652570486112</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45938.652570486112</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45938.652570486112</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45938.652570486112</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45938.652570486112</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45938.652570486112</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45938.652570486112</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45938.652570486112</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45938.652570486112</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45938.652570486112</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45938.652570486112</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45938.652570486112</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45938.652570486112</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45938.652570486112</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45938.652570486112</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45938.652570486112</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45938.652570486112</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45938.652570486112</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45938.652570486112</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45938.652570486112</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45938.652570486112</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45938.652570486112</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45938.652570486112</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45938.652570486112</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45938.652570486112</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45938.652570486112</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45938.652570486112</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45938.652570486112</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45938.652570486112</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45938.652570486112</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45938.652570486112</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45938.652570486112</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45938.652570486112</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45938.652570486112</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45938.652570486112</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45938.652570486112</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45938.652570486112</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45938.652570486112</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45938.652570486112</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45938.652570486112</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45938.652570486112</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45938.652570486112</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45938.652570486112</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45938.652570486112</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45938.652570486112</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45938.652570486112</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45938.652570486112</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45938.652570486112</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45938.652570486112</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45938.652570486112</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45938.652570486112</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45938.652570486112</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45938.652570486112</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45938.652570486112</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45938.652570486112</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45938.652570486112</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45938.652570486112</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row r="217" spans="1:88" ht="31.5" customHeight="1">
      <c r="A217" s="119"/>
      <c r="B217" s="18" t="str">
        <f>IFERROR(VLOOKUP(D217,DB!A:K,11,0),"")</f>
        <v/>
      </c>
      <c r="C217" s="18"/>
      <c r="D217" s="18"/>
      <c r="E217" s="120"/>
      <c r="F217" s="121"/>
      <c r="G217" s="122">
        <f ca="1">IFERROR(NOW()-F217,"-")</f>
        <v>45938.652570486112</v>
      </c>
      <c r="H217" s="121"/>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17"/>
    </row>
    <row r="218" spans="1:88" ht="31.5" customHeight="1">
      <c r="A218" s="119"/>
      <c r="B218" s="18" t="str">
        <f>IFERROR(VLOOKUP(D218,DB!A:K,11,0),"")</f>
        <v/>
      </c>
      <c r="C218" s="18"/>
      <c r="D218" s="18"/>
      <c r="E218" s="120"/>
      <c r="F218" s="121"/>
      <c r="G218" s="122">
        <f ca="1">IFERROR(NOW()-F218,"-")</f>
        <v>45938.652570486112</v>
      </c>
      <c r="H218" s="121"/>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17"/>
    </row>
  </sheetData>
  <dataValidations count="2">
    <dataValidation allowBlank="1" showInputMessage="1" showErrorMessage="1" sqref="E1" xr:uid="{4D935161-CDD3-4592-B877-3FB59C99E142}"/>
    <dataValidation type="list" allowBlank="1" showInputMessage="1" showErrorMessage="1" sqref="E3:E21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6"/>
  <sheetViews>
    <sheetView workbookViewId="0">
      <selection activeCell="I4" sqref="I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67"/>
      <c r="E2" s="18"/>
      <c r="F2" s="20"/>
      <c r="G2" s="21">
        <f t="shared" ref="G2:G29" ca="1" si="0">IFERROR(NOW()-F2,"-")</f>
        <v>45938.652570486112</v>
      </c>
      <c r="H2" s="22"/>
      <c r="I2" s="19" t="str">
        <f>IFERROR(VLOOKUP(D2,DB!A:F,6,0),"")</f>
        <v/>
      </c>
      <c r="J2" s="18" t="str">
        <f>IFERROR(VLOOKUP(D2,DB!A:G,7,0),"")</f>
        <v/>
      </c>
      <c r="K2" s="50"/>
      <c r="L2" s="23" t="str">
        <f>IFERROR(VLOOKUP(D2,DB!A:I,9,0),"")</f>
        <v/>
      </c>
    </row>
    <row r="3" spans="1:13" ht="15" customHeight="1">
      <c r="A3" s="19"/>
      <c r="B3" s="67" t="str">
        <f>IFERROR(VLOOKUP(D3,DB!A:K,11,0),"")</f>
        <v/>
      </c>
      <c r="C3" s="18"/>
      <c r="D3" s="67"/>
      <c r="E3" s="18"/>
      <c r="F3" s="20"/>
      <c r="G3" s="21">
        <f t="shared" ca="1" si="0"/>
        <v>45938.652570486112</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45938.652570486112</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45938.652570486112</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45938.652570486112</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45938.652570486112</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45938.652570486112</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45938.652570486112</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45938.652570486112</v>
      </c>
      <c r="H10" s="22"/>
      <c r="I10" s="19" t="str">
        <f>IFERROR(VLOOKUP(D10,DB!A:F,6,0),"")</f>
        <v/>
      </c>
      <c r="J10" s="18" t="str">
        <f>IFERROR(VLOOKUP(D10,DB!A:G,7,0),"")</f>
        <v/>
      </c>
      <c r="K10" s="50"/>
      <c r="L10" s="23" t="str">
        <f>IFERROR(VLOOKUP(D10,DB!A:I,9,0),"")</f>
        <v/>
      </c>
    </row>
    <row r="11" spans="1:13" ht="15" customHeight="1">
      <c r="A11" s="19"/>
      <c r="B11" s="67" t="str">
        <f>IFERROR(VLOOKUP(C11,DB!A:K,11,0),"")</f>
        <v/>
      </c>
      <c r="C11" s="18"/>
      <c r="D11" s="18"/>
      <c r="E11" s="18"/>
      <c r="F11" s="20"/>
      <c r="G11" s="21">
        <f t="shared" ca="1" si="0"/>
        <v>45938.652570486112</v>
      </c>
      <c r="H11" s="22"/>
      <c r="I11" s="19" t="str">
        <f>IFERROR(VLOOKUP(C11,DB!A:F,6,0),"")</f>
        <v/>
      </c>
      <c r="J11" s="18" t="str">
        <f>IFERROR(VLOOKUP(C11,DB!A:G,7,0),"")</f>
        <v/>
      </c>
      <c r="K11" s="50"/>
      <c r="L11" s="23" t="str">
        <f>IFERROR(VLOOKUP(C11,DB!A:I,9,0),"")</f>
        <v/>
      </c>
    </row>
    <row r="12" spans="1:13" ht="15" customHeight="1">
      <c r="A12" s="19"/>
      <c r="B12" s="67" t="str">
        <f>IFERROR(VLOOKUP(D12,DB!A:K,11,0),"")</f>
        <v/>
      </c>
      <c r="C12" s="18"/>
      <c r="D12" s="18"/>
      <c r="E12" s="18"/>
      <c r="F12" s="20"/>
      <c r="G12" s="21">
        <f t="shared" ca="1" si="0"/>
        <v>45938.652570486112</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45938.652570486112</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45938.652570486112</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45938.652570486112</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45938.652570486112</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45938.652570486112</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45938.652570486112</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45938.652570486112</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45938.652570486112</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45938.652570486112</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45938.652570486112</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45938.652570486112</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45938.652570486112</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45938.652570486112</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45938.652570486112</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45938.652570486112</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45938.652570486112</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45938.652570486112</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ref="G30:G93" ca="1" si="1">IFERROR(NOW()-F30,"-")</f>
        <v>45938.652570486112</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45938.652570486112</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45938.652570486112</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45938.652570486112</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45938.652570486112</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45938.652570486112</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45938.652570486112</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45938.652570486112</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45938.652570486112</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45938.652570486112</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45938.652570486112</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45938.652570486112</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45938.652570486112</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45938.652570486112</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45938.652570486112</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45938.652570486112</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45938.652570486112</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45938.652570486112</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45938.652570486112</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45938.652570486112</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45938.652570486112</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45938.652570486112</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45938.652570486112</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45938.652570486112</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45938.652570486112</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45938.652570486112</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45938.652570486112</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45938.652570486112</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45938.652570486112</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45938.652570486112</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45938.652570486112</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45938.652570486112</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45938.652570486112</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45938.652570486112</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45938.652570486112</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45938.652570486112</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45938.652570486112</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45938.652570486112</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45938.652570486112</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45938.652570486112</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45938.652570486112</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45938.652570486112</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45938.652570486112</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45938.652570486112</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45938.652570486112</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45938.652570486112</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45938.652570486112</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45938.652570486112</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45938.652570486112</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45938.652570486112</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45938.652570486112</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45938.652570486112</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45938.652570486112</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45938.652570486112</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45938.652570486112</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45938.652570486112</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45938.652570486112</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45938.652570486112</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45938.652570486112</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45938.652570486112</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45938.652570486112</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45938.652570486112</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45938.652570486112</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45938.652570486112</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ref="G94:G157" ca="1" si="2">IFERROR(NOW()-F94,"-")</f>
        <v>45938.652570486112</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45938.652570486112</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45938.652570486112</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45938.652570486112</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45938.652570486112</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45938.652570486112</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45938.652570486112</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45938.652570486112</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45938.652570486112</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45938.652570486112</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45938.652570486112</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45938.652570486112</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45938.652570486112</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45938.652570486112</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45938.652570486112</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45938.652570486112</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45938.652570486112</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45938.652570486112</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45938.652570486112</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45938.652570486112</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45938.652570486112</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45938.652570486112</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45938.652570486112</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45938.652570486112</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45938.652570486112</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45938.652570486112</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45938.652570486112</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45938.652570486112</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45938.652570486112</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45938.652570486112</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45938.652570486112</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45938.652570486112</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45938.652570486112</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45938.652570486112</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45938.652570486112</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45938.652570486112</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45938.652570486112</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45938.652570486112</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45938.652570486112</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45938.652570486112</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45938.652570486112</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45938.652570486112</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45938.652570486112</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45938.652570486112</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45938.652570486112</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45938.652570486112</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45938.652570486112</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45938.652570486112</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45938.652570486112</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45938.652570486112</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45938.652570486112</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45938.652570486112</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45938.652570486112</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45938.652570486112</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45938.652570486112</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45938.652570486112</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45938.652570486112</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45938.652570486112</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45938.652570486112</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45938.652570486112</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45938.652570486112</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45938.652570486112</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45938.652570486112</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45938.652570486112</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ref="G158:G221" ca="1" si="3">IFERROR(NOW()-F158,"-")</f>
        <v>45938.652570486112</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45938.652570486112</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45938.652570486112</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45938.652570486112</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45938.652570486112</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45938.652570486112</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45938.652570486112</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45938.652570486112</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45938.652570486112</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45938.652570486112</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45938.652570486112</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45938.652570486112</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45938.652570486112</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45938.652570486112</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45938.652570486112</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45938.652570486112</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45938.652570486112</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45938.652570486112</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45938.652570486112</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45938.652570486112</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45938.652570486112</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45938.652570486112</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45938.652570486112</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45938.652570486112</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45938.652570486112</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45938.652570486112</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45938.652570486112</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45938.652570486112</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45938.652570486112</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45938.652570486112</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45938.652570486112</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45938.652570486112</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45938.652570486112</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45938.652570486112</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45938.652570486112</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45938.652570486112</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45938.652570486112</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45938.652570486112</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45938.652570486112</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45938.652570486112</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45938.652570486112</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45938.652570486112</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45938.652570486112</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45938.652570486112</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45938.652570486112</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45938.652570486112</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45938.652570486112</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45938.652570486112</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45938.652570486112</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45938.652570486112</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45938.652570486112</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45938.652570486112</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45938.652570486112</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45938.652570486112</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45938.652570486112</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45938.652570486112</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45938.652570486112</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45938.652570486112</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45938.652570486112</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45938.652570486112</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45938.652570486112</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45938.652570486112</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45938.652570486112</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45938.652570486112</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ref="G222:G285" ca="1" si="4">IFERROR(NOW()-F222,"-")</f>
        <v>45938.652570486112</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45938.652570486112</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45938.652570486112</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45938.652570486112</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45938.652570486112</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45938.652570486112</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45938.652570486112</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45938.652570486112</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45938.652570486112</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45938.652570486112</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45938.652570486112</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45938.652570486112</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45938.652570486112</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45938.652570486112</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45938.652570486112</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45938.652570486112</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45938.652570486112</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45938.652570486112</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45938.652570486112</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45938.652570486112</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45938.652570486112</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45938.652570486112</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45938.652570486112</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45938.652570486112</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45938.652570486112</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45938.652570486112</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45938.652570486112</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45938.652570486112</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45938.652570486112</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45938.652570486112</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45938.652570486112</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45938.652570486112</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45938.652570486112</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45938.652570486112</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45938.652570486112</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45938.652570486112</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45938.652570486112</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45938.652570486112</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45938.652570486112</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45938.652570486112</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45938.652570486112</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45938.652570486112</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45938.652570486112</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45938.652570486112</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45938.652570486112</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45938.652570486112</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45938.652570486112</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45938.652570486112</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45938.652570486112</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45938.652570486112</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45938.652570486112</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45938.652570486112</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45938.652570486112</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45938.652570486112</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45938.652570486112</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45938.652570486112</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45938.652570486112</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45938.652570486112</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45938.652570486112</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45938.652570486112</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45938.652570486112</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45938.652570486112</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45938.652570486112</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45938.652570486112</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ref="G286:G349" ca="1" si="5">IFERROR(NOW()-F286,"-")</f>
        <v>45938.652570486112</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45938.652570486112</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45938.652570486112</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45938.652570486112</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45938.652570486112</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45938.652570486112</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45938.652570486112</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45938.652570486112</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45938.652570486112</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45938.652570486112</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45938.652570486112</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45938.652570486112</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45938.652570486112</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45938.652570486112</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45938.652570486112</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45938.652570486112</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45938.652570486112</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45938.652570486112</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45938.652570486112</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45938.652570486112</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45938.652570486112</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45938.652570486112</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45938.652570486112</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45938.652570486112</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45938.652570486112</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45938.652570486112</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45938.652570486112</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45938.652570486112</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45938.652570486112</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45938.652570486112</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45938.652570486112</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45938.652570486112</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45938.652570486112</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45938.652570486112</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45938.652570486112</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45938.652570486112</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45938.652570486112</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45938.652570486112</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45938.652570486112</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45938.652570486112</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45938.652570486112</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45938.652570486112</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45938.652570486112</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45938.652570486112</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45938.652570486112</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45938.652570486112</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45938.652570486112</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45938.652570486112</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45938.652570486112</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45938.652570486112</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45938.652570486112</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45938.652570486112</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45938.652570486112</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45938.652570486112</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45938.652570486112</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45938.652570486112</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45938.652570486112</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45938.652570486112</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45938.652570486112</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45938.652570486112</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45938.652570486112</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45938.652570486112</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45938.652570486112</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45938.652570486112</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ref="G350:G413" ca="1" si="6">IFERROR(NOW()-F350,"-")</f>
        <v>45938.652570486112</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45938.652570486112</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45938.652570486112</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45938.652570486112</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45938.652570486112</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45938.652570486112</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45938.652570486112</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45938.652570486112</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45938.652570486112</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45938.652570486112</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45938.652570486112</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45938.652570486112</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45938.652570486112</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45938.652570486112</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45938.652570486112</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45938.652570486112</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45938.652570486112</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45938.652570486112</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45938.652570486112</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45938.652570486112</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45938.652570486112</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45938.652570486112</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45938.652570486112</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45938.652570486112</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45938.652570486112</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45938.652570486112</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45938.652570486112</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45938.652570486112</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45938.652570486112</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45938.652570486112</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45938.652570486112</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45938.652570486112</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45938.652570486112</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45938.652570486112</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45938.652570486112</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45938.652570486112</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45938.652570486112</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45938.652570486112</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45938.652570486112</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45938.652570486112</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45938.652570486112</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45938.652570486112</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45938.652570486112</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45938.652570486112</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45938.652570486112</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45938.652570486112</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45938.652570486112</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45938.652570486112</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45938.652570486112</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45938.652570486112</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45938.652570486112</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45938.652570486112</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45938.652570486112</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45938.652570486112</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45938.652570486112</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45938.652570486112</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45938.652570486112</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45938.652570486112</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45938.652570486112</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45938.652570486112</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45938.652570486112</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45938.652570486112</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45938.652570486112</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45938.652570486112</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ref="G414:G477" ca="1" si="7">IFERROR(NOW()-F414,"-")</f>
        <v>45938.652570486112</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45938.652570486112</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45938.652570486112</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45938.652570486112</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45938.652570486112</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45938.652570486112</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45938.652570486112</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45938.652570486112</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45938.652570486112</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45938.652570486112</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45938.652570486112</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45938.652570486112</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45938.652570486112</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45938.652570486112</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45938.652570486112</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45938.652570486112</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45938.652570486112</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45938.652570486112</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45938.652570486112</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45938.652570486112</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45938.652570486112</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45938.652570486112</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45938.652570486112</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45938.652570486112</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45938.652570486112</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45938.652570486112</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45938.652570486112</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45938.652570486112</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45938.652570486112</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45938.652570486112</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45938.652570486112</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45938.652570486112</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45938.652570486112</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45938.652570486112</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45938.652570486112</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45938.652570486112</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45938.652570486112</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45938.652570486112</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45938.652570486112</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45938.652570486112</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45938.652570486112</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45938.652570486112</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45938.652570486112</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45938.652570486112</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45938.652570486112</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45938.652570486112</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45938.652570486112</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45938.652570486112</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45938.652570486112</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45938.652570486112</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45938.652570486112</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45938.652570486112</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45938.652570486112</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45938.652570486112</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45938.652570486112</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45938.652570486112</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45938.652570486112</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45938.652570486112</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45938.652570486112</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45938.652570486112</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45938.652570486112</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45938.652570486112</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45938.652570486112</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45938.652570486112</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ref="G478:G541" ca="1" si="8">IFERROR(NOW()-F478,"-")</f>
        <v>45938.652570486112</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45938.652570486112</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45938.652570486112</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45938.652570486112</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45938.652570486112</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45938.652570486112</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45938.652570486112</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45938.652570486112</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45938.652570486112</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45938.652570486112</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45938.652570486112</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45938.652570486112</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45938.652570486112</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45938.652570486112</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45938.652570486112</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45938.652570486112</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45938.652570486112</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45938.652570486112</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45938.652570486112</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45938.652570486112</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45938.652570486112</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45938.652570486112</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45938.652570486112</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45938.652570486112</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45938.652570486112</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45938.652570486112</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45938.652570486112</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45938.652570486112</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45938.652570486112</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45938.652570486112</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45938.652570486112</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45938.652570486112</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45938.652570486112</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45938.652570486112</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45938.652570486112</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45938.652570486112</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45938.652570486112</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45938.652570486112</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45938.652570486112</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45938.652570486112</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45938.652570486112</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45938.652570486112</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45938.652570486112</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45938.652570486112</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45938.652570486112</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45938.652570486112</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45938.652570486112</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45938.652570486112</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45938.652570486112</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45938.652570486112</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45938.652570486112</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45938.652570486112</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45938.652570486112</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45938.652570486112</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45938.652570486112</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45938.652570486112</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45938.652570486112</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45938.652570486112</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45938.652570486112</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45938.652570486112</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45938.652570486112</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45938.652570486112</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45938.652570486112</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45938.652570486112</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ref="G542:G605" ca="1" si="9">IFERROR(NOW()-F542,"-")</f>
        <v>45938.652570486112</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45938.652570486112</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45938.652570486112</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45938.652570486112</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45938.652570486112</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45938.652570486112</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45938.652570486112</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45938.652570486112</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45938.652570486112</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45938.652570486112</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45938.652570486112</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45938.652570486112</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45938.652570486112</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45938.652570486112</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45938.652570486112</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45938.652570486112</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45938.652570486112</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45938.652570486112</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45938.652570486112</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45938.652570486112</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45938.652570486112</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45938.652570486112</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45938.652570486112</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45938.652570486112</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45938.652570486112</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45938.652570486112</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45938.652570486112</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45938.652570486112</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45938.652570486112</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45938.652570486112</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45938.652570486112</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45938.652570486112</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45938.652570486112</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45938.652570486112</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45938.652570486112</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45938.652570486112</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45938.652570486112</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45938.652570486112</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45938.652570486112</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45938.652570486112</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45938.652570486112</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45938.652570486112</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45938.652570486112</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45938.652570486112</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45938.652570486112</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45938.652570486112</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45938.652570486112</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45938.652570486112</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45938.652570486112</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45938.652570486112</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45938.652570486112</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45938.652570486112</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45938.652570486112</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45938.652570486112</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45938.652570486112</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45938.652570486112</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45938.652570486112</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45938.652570486112</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45938.652570486112</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45938.652570486112</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45938.652570486112</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45938.652570486112</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45938.652570486112</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45938.652570486112</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ref="G606:G669" ca="1" si="10">IFERROR(NOW()-F606,"-")</f>
        <v>45938.652570486112</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45938.652570486112</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45938.652570486112</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45938.652570486112</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45938.652570486112</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45938.652570486112</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45938.652570486112</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45938.652570486112</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45938.652570486112</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45938.652570486112</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45938.652570486112</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45938.652570486112</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45938.652570486112</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45938.652570486112</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45938.652570486112</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45938.652570486112</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45938.652570486112</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45938.652570486112</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45938.652570486112</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45938.652570486112</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45938.652570486112</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45938.652570486112</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45938.652570486112</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45938.652570486112</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45938.652570486112</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45938.652570486112</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45938.652570486112</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45938.652570486112</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45938.652570486112</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45938.652570486112</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45938.652570486112</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45938.652570486112</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45938.652570486112</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45938.652570486112</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45938.652570486112</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45938.652570486112</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45938.652570486112</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45938.652570486112</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45938.652570486112</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45938.652570486112</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45938.652570486112</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45938.652570486112</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45938.652570486112</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45938.652570486112</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45938.652570486112</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45938.652570486112</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45938.652570486112</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45938.652570486112</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45938.652570486112</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45938.652570486112</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45938.652570486112</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45938.652570486112</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45938.652570486112</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45938.652570486112</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45938.652570486112</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45938.652570486112</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45938.652570486112</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45938.652570486112</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45938.652570486112</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45938.652570486112</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45938.652570486112</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45938.652570486112</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45938.652570486112</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45938.652570486112</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ref="G670:G733" ca="1" si="11">IFERROR(NOW()-F670,"-")</f>
        <v>45938.652570486112</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45938.652570486112</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45938.652570486112</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45938.652570486112</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45938.652570486112</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45938.652570486112</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45938.652570486112</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45938.652570486112</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45938.652570486112</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45938.652570486112</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45938.652570486112</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45938.652570486112</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45938.652570486112</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45938.652570486112</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45938.652570486112</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45938.652570486112</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45938.652570486112</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45938.652570486112</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45938.652570486112</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45938.652570486112</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45938.652570486112</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45938.652570486112</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45938.652570486112</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45938.652570486112</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45938.652570486112</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45938.652570486112</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45938.652570486112</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45938.652570486112</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45938.652570486112</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45938.652570486112</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45938.652570486112</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45938.652570486112</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45938.652570486112</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45938.652570486112</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45938.652570486112</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45938.652570486112</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45938.652570486112</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45938.652570486112</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45938.652570486112</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45938.652570486112</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45938.652570486112</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45938.652570486112</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45938.652570486112</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45938.652570486112</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45938.652570486112</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45938.652570486112</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45938.652570486112</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45938.652570486112</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45938.652570486112</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45938.652570486112</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45938.652570486112</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45938.652570486112</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45938.652570486112</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45938.652570486112</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45938.652570486112</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45938.652570486112</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45938.652570486112</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45938.652570486112</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45938.652570486112</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45938.652570486112</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45938.652570486112</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45938.652570486112</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45938.652570486112</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45938.652570486112</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ref="G734:G797" ca="1" si="12">IFERROR(NOW()-F734,"-")</f>
        <v>45938.652570486112</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45938.652570486112</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45938.652570486112</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45938.652570486112</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45938.652570486112</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45938.652570486112</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45938.652570486112</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45938.652570486112</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45938.652570486112</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45938.652570486112</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45938.652570486112</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45938.652570486112</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45938.652570486112</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45938.652570486112</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45938.652570486112</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45938.652570486112</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45938.652570486112</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45938.652570486112</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45938.652570486112</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45938.652570486112</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45938.652570486112</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45938.652570486112</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45938.652570486112</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45938.652570486112</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45938.652570486112</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45938.652570486112</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45938.652570486112</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45938.652570486112</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45938.652570486112</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45938.652570486112</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45938.652570486112</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45938.652570486112</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45938.652570486112</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45938.652570486112</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45938.652570486112</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45938.652570486112</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45938.652570486112</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45938.652570486112</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45938.652570486112</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45938.652570486112</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45938.652570486112</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45938.652570486112</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45938.652570486112</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45938.652570486112</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45938.652570486112</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45938.652570486112</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45938.652570486112</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45938.652570486112</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45938.652570486112</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45938.652570486112</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45938.652570486112</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45938.652570486112</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45938.652570486112</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45938.652570486112</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45938.652570486112</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45938.652570486112</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45938.652570486112</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45938.652570486112</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45938.652570486112</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45938.652570486112</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45938.652570486112</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45938.652570486112</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45938.652570486112</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45938.652570486112</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ref="G798:G861" ca="1" si="13">IFERROR(NOW()-F798,"-")</f>
        <v>45938.652570486112</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45938.652570486112</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45938.652570486112</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45938.652570486112</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45938.652570486112</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45938.652570486112</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45938.652570486112</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45938.652570486112</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45938.652570486112</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45938.652570486112</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45938.652570486112</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45938.652570486112</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45938.652570486112</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45938.652570486112</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45938.652570486112</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45938.652570486112</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45938.652570486112</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45938.652570486112</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45938.652570486112</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45938.652570486112</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45938.652570486112</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45938.652570486112</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45938.652570486112</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45938.652570486112</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45938.652570486112</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45938.652570486112</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45938.652570486112</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45938.652570486112</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45938.652570486112</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45938.652570486112</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45938.652570486112</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45938.652570486112</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45938.652570486112</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45938.652570486112</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45938.652570486112</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45938.652570486112</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45938.652570486112</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45938.652570486112</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45938.652570486112</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45938.652570486112</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45938.652570486112</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45938.652570486112</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45938.652570486112</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45938.652570486112</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45938.652570486112</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45938.652570486112</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45938.652570486112</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45938.652570486112</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45938.652570486112</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45938.652570486112</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45938.652570486112</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45938.652570486112</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45938.652570486112</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45938.652570486112</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45938.652570486112</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45938.652570486112</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45938.652570486112</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45938.652570486112</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45938.652570486112</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45938.652570486112</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45938.652570486112</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45938.652570486112</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45938.652570486112</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45938.652570486112</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ref="G862:G925" ca="1" si="14">IFERROR(NOW()-F862,"-")</f>
        <v>45938.652570486112</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45938.652570486112</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45938.652570486112</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45938.652570486112</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45938.652570486112</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45938.652570486112</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45938.652570486112</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45938.652570486112</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45938.652570486112</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45938.652570486112</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45938.652570486112</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45938.652570486112</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45938.652570486112</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45938.652570486112</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45938.652570486112</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45938.652570486112</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45938.652570486112</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45938.652570486112</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45938.652570486112</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45938.652570486112</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45938.652570486112</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45938.652570486112</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45938.652570486112</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45938.652570486112</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45938.652570486112</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45938.652570486112</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45938.652570486112</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45938.652570486112</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45938.652570486112</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45938.652570486112</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45938.652570486112</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45938.652570486112</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45938.652570486112</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45938.652570486112</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45938.652570486112</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45938.652570486112</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45938.652570486112</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45938.652570486112</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45938.652570486112</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45938.652570486112</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45938.652570486112</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45938.652570486112</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45938.652570486112</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45938.652570486112</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45938.652570486112</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45938.652570486112</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45938.652570486112</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45938.652570486112</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45938.652570486112</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45938.652570486112</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45938.652570486112</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45938.652570486112</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45938.652570486112</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45938.652570486112</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45938.652570486112</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45938.652570486112</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45938.652570486112</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45938.652570486112</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45938.652570486112</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45938.652570486112</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45938.652570486112</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45938.652570486112</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45938.652570486112</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45938.652570486112</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ref="G926:G989" ca="1" si="15">IFERROR(NOW()-F926,"-")</f>
        <v>45938.652570486112</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45938.652570486112</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45938.652570486112</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45938.652570486112</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45938.652570486112</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45938.652570486112</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45938.652570486112</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45938.652570486112</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45938.652570486112</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45938.652570486112</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45938.652570486112</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45938.652570486112</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45938.652570486112</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45938.652570486112</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45938.652570486112</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45938.652570486112</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45938.652570486112</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45938.652570486112</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45938.652570486112</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45938.652570486112</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45938.652570486112</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45938.652570486112</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45938.652570486112</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45938.652570486112</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45938.652570486112</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45938.652570486112</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45938.652570486112</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45938.652570486112</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45938.652570486112</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45938.652570486112</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45938.652570486112</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45938.652570486112</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45938.652570486112</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45938.652570486112</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45938.652570486112</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45938.652570486112</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45938.652570486112</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45938.652570486112</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45938.652570486112</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45938.652570486112</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45938.652570486112</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45938.652570486112</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45938.652570486112</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45938.652570486112</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45938.652570486112</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45938.652570486112</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45938.652570486112</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45938.652570486112</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45938.652570486112</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45938.652570486112</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45938.652570486112</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45938.652570486112</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45938.652570486112</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45938.652570486112</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45938.652570486112</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45938.652570486112</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45938.652570486112</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45938.652570486112</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45938.652570486112</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45938.652570486112</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45938.652570486112</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45938.652570486112</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45938.652570486112</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45938.652570486112</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ref="G990:G1053" ca="1" si="16">IFERROR(NOW()-F990,"-")</f>
        <v>45938.652570486112</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45938.652570486112</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45938.652570486112</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45938.652570486112</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45938.652570486112</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45938.652570486112</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45938.652570486112</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45938.652570486112</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45938.652570486112</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45938.652570486112</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45938.652570486112</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45938.652570486112</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45938.652570486112</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45938.652570486112</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45938.652570486112</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45938.652570486112</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45938.652570486112</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45938.652570486112</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45938.652570486112</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45938.652570486112</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45938.652570486112</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45938.652570486112</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45938.652570486112</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45938.652570486112</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45938.652570486112</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45938.652570486112</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45938.652570486112</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45938.652570486112</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45938.652570486112</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45938.652570486112</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45938.652570486112</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45938.652570486112</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45938.652570486112</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45938.652570486112</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45938.652570486112</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45938.652570486112</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45938.652570486112</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45938.652570486112</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45938.652570486112</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45938.652570486112</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45938.652570486112</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45938.652570486112</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45938.652570486112</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45938.652570486112</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45938.652570486112</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45938.652570486112</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45938.652570486112</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45938.652570486112</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45938.652570486112</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45938.652570486112</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45938.652570486112</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45938.652570486112</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45938.652570486112</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45938.652570486112</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45938.652570486112</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45938.652570486112</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45938.652570486112</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45938.652570486112</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45938.652570486112</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45938.652570486112</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45938.652570486112</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45938.652570486112</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45938.652570486112</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45938.652570486112</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ref="G1054:G1117" ca="1" si="17">IFERROR(NOW()-F1054,"-")</f>
        <v>45938.652570486112</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45938.652570486112</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45938.652570486112</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45938.652570486112</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45938.652570486112</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45938.652570486112</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45938.652570486112</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45938.652570486112</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45938.652570486112</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45938.652570486112</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45938.652570486112</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45938.652570486112</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45938.652570486112</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45938.652570486112</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45938.652570486112</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45938.652570486112</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45938.652570486112</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45938.652570486112</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45938.652570486112</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45938.652570486112</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45938.652570486112</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45938.652570486112</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45938.652570486112</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45938.652570486112</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45938.652570486112</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45938.652570486112</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45938.652570486112</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45938.652570486112</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45938.652570486112</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45938.652570486112</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45938.652570486112</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45938.652570486112</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45938.652570486112</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45938.652570486112</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45938.652570486112</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45938.652570486112</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45938.652570486112</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45938.652570486112</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45938.652570486112</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45938.652570486112</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45938.652570486112</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45938.652570486112</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45938.652570486112</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45938.652570486112</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45938.652570486112</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45938.652570486112</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45938.652570486112</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45938.652570486112</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45938.652570486112</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45938.652570486112</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45938.652570486112</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45938.652570486112</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45938.652570486112</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45938.652570486112</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45938.652570486112</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45938.652570486112</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45938.652570486112</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45938.652570486112</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45938.652570486112</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45938.652570486112</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45938.652570486112</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45938.652570486112</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45938.652570486112</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45938.652570486112</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ref="G1118:G1181" ca="1" si="18">IFERROR(NOW()-F1118,"-")</f>
        <v>45938.652570486112</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45938.652570486112</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45938.652570486112</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45938.652570486112</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45938.652570486112</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45938.652570486112</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45938.652570486112</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45938.652570486112</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45938.652570486112</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45938.652570486112</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45938.652570486112</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45938.652570486112</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45938.652570486112</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45938.652570486112</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45938.652570486112</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45938.652570486112</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45938.652570486112</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45938.652570486112</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45938.652570486112</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45938.652570486112</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45938.652570486112</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45938.652570486112</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45938.652570486112</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45938.652570486112</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45938.652570486112</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45938.652570486112</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45938.652570486112</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45938.652570486112</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45938.652570486112</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45938.652570486112</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45938.652570486112</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45938.652570486112</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45938.652570486112</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45938.652570486112</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45938.652570486112</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45938.652570486112</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45938.652570486112</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45938.652570486112</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45938.652570486112</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45938.652570486112</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45938.652570486112</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45938.652570486112</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45938.652570486112</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45938.652570486112</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45938.652570486112</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45938.652570486112</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45938.652570486112</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45938.652570486112</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45938.652570486112</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45938.652570486112</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45938.652570486112</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45938.652570486112</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45938.652570486112</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45938.652570486112</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45938.652570486112</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45938.652570486112</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45938.652570486112</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45938.652570486112</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45938.652570486112</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45938.652570486112</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45938.652570486112</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45938.652570486112</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45938.652570486112</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45938.652570486112</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ref="G1182:G1196" ca="1" si="19">IFERROR(NOW()-F1182,"-")</f>
        <v>45938.652570486112</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45938.652570486112</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45938.652570486112</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45938.652570486112</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45938.652570486112</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45938.652570486112</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45938.652570486112</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45938.652570486112</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45938.652570486112</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45938.652570486112</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45938.652570486112</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45938.652570486112</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45938.652570486112</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45938.652570486112</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45938.652570486112</v>
      </c>
      <c r="H1196" s="22"/>
      <c r="I1196" s="19" t="str">
        <f>IFERROR(VLOOKUP(D1196,DB!A:F,6,0),"")</f>
        <v/>
      </c>
      <c r="J1196" s="18" t="str">
        <f>IFERROR(VLOOKUP(D1196,DB!A:G,7,0),"")</f>
        <v/>
      </c>
      <c r="K1196" s="50"/>
      <c r="L1196" s="23" t="str">
        <f>IFERROR(VLOOKUP(D1196,DB!A:I,9,0),"")</f>
        <v/>
      </c>
    </row>
  </sheetData>
  <dataValidations count="2">
    <dataValidation allowBlank="1" showInputMessage="1" showErrorMessage="1" sqref="E1" xr:uid="{5914219A-CB83-432D-936A-CC0CB6F3982A}"/>
    <dataValidation type="list" allowBlank="1" showInputMessage="1" showErrorMessage="1" sqref="E2:E11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235.17185289351619</v>
      </c>
      <c r="H2" s="105">
        <v>45703.474768518521</v>
      </c>
      <c r="I2" s="102" t="str">
        <f>IFERROR(VLOOKUP(D2,DB!A:F,6,0),"")</f>
        <v>SCECO</v>
      </c>
      <c r="J2" s="102" t="str">
        <f>IFERROR(VLOOKUP(D2,DB!A:G,7,0),"")</f>
        <v>Dead</v>
      </c>
      <c r="K2" s="107" t="s">
        <v>39057</v>
      </c>
      <c r="L2" s="99" t="str">
        <f>IFERROR(VLOOKUP(D2,DB!A:I,9,0),"")</f>
        <v>Latis</v>
      </c>
    </row>
    <row r="3" spans="1:16" ht="15" customHeight="1">
      <c r="A3" s="127" t="s">
        <v>39058</v>
      </c>
      <c r="B3" s="127" t="str">
        <f>IFERROR(VLOOKUP(D3,DB!A:K,11,0),"")</f>
        <v>R4</v>
      </c>
      <c r="C3" s="128">
        <v>1</v>
      </c>
      <c r="D3" s="129" t="s">
        <v>36082</v>
      </c>
      <c r="E3" s="130" t="s">
        <v>38964</v>
      </c>
      <c r="F3" s="131">
        <v>45938.605162037034</v>
      </c>
      <c r="G3" s="132">
        <f ca="1">IFERROR(NOW()-F3,"")</f>
        <v>4.7408449077920523E-2</v>
      </c>
      <c r="H3" s="131">
        <v>45938.599409722221</v>
      </c>
      <c r="I3" s="127" t="str">
        <f>IFERROR(VLOOKUP(D3,DB!A:F,6,0),"")</f>
        <v>Generator-SG</v>
      </c>
      <c r="J3" s="127" t="str">
        <f>IFERROR(VLOOKUP(D3,DB!A:G,7,0),"")</f>
        <v>Dead</v>
      </c>
      <c r="K3" s="134" t="s">
        <v>39059</v>
      </c>
      <c r="L3" s="129" t="str">
        <f>IFERROR(VLOOKUP(D3,DB!A:I,9,0),"")</f>
        <v>Latis</v>
      </c>
    </row>
    <row r="4" spans="1:16" ht="15" customHeight="1">
      <c r="A4" s="127"/>
      <c r="B4" s="127" t="str">
        <f>IFERROR(VLOOKUP(D4,DB!A:K,11,0),"")</f>
        <v/>
      </c>
      <c r="C4" s="128"/>
      <c r="D4" s="129"/>
      <c r="E4" s="130"/>
      <c r="F4" s="131"/>
      <c r="G4" s="132">
        <f ca="1">IFERROR(NOW()-F4,"")</f>
        <v>45938.652570486112</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45938.652570486112</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45938.652570486112</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45938.652570486112</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45938.652570486112</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2">
        <f ca="1">IFERROR(NOW()-F9,"")</f>
        <v>45938.652570486112</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2">
        <f ca="1">IFERROR(NOW()-F10,"")</f>
        <v>45938.652570486112</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45938.652570486112</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45938.652570486112</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3">
        <f ca="1">IFERROR(NOW()-F13,"")</f>
        <v>45938.652570486112</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3">
        <f ca="1">IFERROR(NOW()-F14,"")</f>
        <v>45938.652570486112</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45938.652570486112</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45938.652570486112</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45938.652570486112</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45938.652570486112</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45938.652570486112</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45938.652570486112</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45938.652570486112</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45938.652570486112</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45938.652570486112</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45938.652570486112</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45938.652570486112</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45938.652570486112</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45938.652570486112</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45938.652570486112</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45938.652570486112</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45938.652570486112</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45938.652570486112</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45938.652570486112</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45938.652570486112</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45938.652570486112</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45938.652570486112</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45938.652570486112</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45938.652570486112</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45938.652570486112</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45938.652570486112</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45938.652570486112</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45938.652570486112</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45938.652570486112</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45938.652570486112</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45938.652570486112</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45938.652570486112</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45938.652570486112</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45938.652570486112</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45938.652570486112</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45938.652570486112</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45938.652570486112</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45938.652570486112</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45938.652570486112</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45938.652570486112</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45938.652570486112</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45938.652570486112</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45938.652570486112</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45938.652570486112</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45938.652570486112</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45938.652570486112</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45938.652570486112</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45938.652570486112</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45938.652570486112</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45938.652570486112</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45938.652570486112</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45938.652570486112</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45938.652570486112</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45938.652570486112</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45938.652570486112</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45938.652570486112</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45938.652570486112</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45938.652570486112</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45938.652570486112</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45938.652570486112</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45938.652570486112</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45938.652570486112</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45938.652570486112</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45938.652570486112</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45938.652570486112</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45938.652570486112</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45938.652570486112</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45938.652570486112</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45938.652570486112</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45938.652570486112</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45938.652570486112</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45938.652570486112</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45938.652570486112</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45938.652570486112</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45938.652570486112</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45938.652570486112</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45938.652570486112</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45938.652570486112</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45938.652570486112</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45938.652570486112</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45938.652570486112</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45938.652570486112</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45938.652570486112</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45938.652570486112</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45938.652570486112</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45938.652570486112</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45938.652570486112</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45938.652570486112</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45938.652570486112</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45938.652570486112</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45938.652570486112</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45938.652570486112</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45938.652570486112</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45938.652570486112</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45938.652570486112</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45938.652570486112</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45938.652570486112</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45938.652570486112</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45938.652570486112</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45938.652570486112</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45938.652570486112</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45938.652570486112</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45938.652570486112</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45938.652570486112</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45938.652570486112</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45938.652570486112</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45938.652570486112</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45938.652570486112</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45938.652570486112</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45938.652570486112</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45938.652570486112</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45938.652570486112</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45938.652570486112</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45938.652570486112</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45938.652570486112</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45938.652570486112</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45938.652570486112</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45938.652570486112</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45938.652570486112</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45938.652570486112</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45938.652570486112</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45938.652570486112</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45938.652570486112</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45938.652570486112</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45938.652570486112</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45938.652570486112</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45938.652570486112</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45938.652570486112</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45938.652570486112</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45938.652570486112</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45938.652570486112</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45938.652570486112</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45938.652570486112</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45938.652570486112</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45938.652570486112</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45938.652570486112</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45938.652570486112</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45938.652570486112</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45938.652570486112</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45938.652570486112</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45938.652570486112</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45938.652570486112</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45938.652570486112</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45938.652570486112</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45938.652570486112</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45938.652570486112</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45938.652570486112</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45938.652570486112</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45938.652570486112</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45938.652570486112</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45938.652570486112</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45938.652570486112</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45938.652570486112</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45938.652570486112</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45938.652570486112</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45938.652570486112</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45938.652570486112</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45938.652570486112</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45938.652570486112</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45938.652570486112</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45938.652570486112</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45938.652570486112</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45938.652570486112</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45938.652570486112</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45938.652570486112</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45938.652570486112</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45938.652570486112</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45938.652570486112</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45938.652570486112</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45938.652570486112</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45938.652570486112</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45938.652570486112</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45938.652570486112</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45938.652570486112</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45938.652570486112</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45938.652570486112</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45938.652570486112</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45938.652570486112</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45938.652570486112</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45938.652570486112</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45938.652570486112</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45938.652570486112</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45938.652570486112</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45938.652570486112</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45938.652570486112</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45938.652570486112</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45938.652570486112</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45938.652570486112</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45938.652570486112</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45938.652570486112</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45938.652570486112</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45938.652570486112</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45938.652570486112</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45938.652570486112</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45938.652570486112</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45938.652570486112</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45938.652570486112</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45938.652570486112</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45938.652570486112</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45938.652570486112</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45938.652570486112</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45938.652570486112</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45938.652570486112</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45938.652570486112</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45938.652570486112</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45938.652570486112</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45938.652570486112</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45938.652570486112</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45938.652570486112</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45938.652570486112</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45938.652570486112</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45938.652570486112</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45938.652570486112</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45938.652570486112</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45938.652570486112</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45938.652570486112</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45938.652570486112</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45938.652570486112</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45938.652570486112</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45938.652570486112</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45938.652570486112</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45938.652570486112</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45938.652570486112</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45938.652570486112</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45938.652570486112</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45938.652570486112</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45938.652570486112</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45938.652570486112</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45938.652570486112</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45938.652570486112</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45938.652570486112</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45938.652570486112</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45938.652570486112</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45938.652570486112</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45938.652570486112</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45938.652570486112</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45938.652570486112</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45938.652570486112</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45938.652570486112</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45938.652570486112</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45938.652570486112</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45938.652570486112</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45938.652570486112</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45938.652570486112</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45938.652570486112</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45938.652570486112</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45938.652570486112</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45938.652570486112</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45938.652570486112</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45938.652570486112</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45938.652570486112</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45938.652570486112</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45938.652570486112</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45938.652570486112</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45938.652570486112</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45938.652570486112</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45938.652570486112</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45938.652570486112</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45938.652570486112</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45938.652570486112</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45938.652570486112</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45938.652570486112</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45938.652570486112</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45938.652570486112</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45938.652570486112</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45938.652570486112</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45938.652570486112</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45938.652570486112</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45938.652570486112</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45938.652570486112</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45938.652570486112</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45938.652570486112</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45938.652570486112</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45938.652570486112</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45938.652570486112</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45938.652570486112</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45938.652570486112</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45938.652570486112</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45938.652570486112</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45938.652570486112</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45938.652570486112</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45938.652570486112</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45938.652570486112</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45938.652570486112</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45938.652570486112</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45938.652570486112</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45938.652570486112</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45938.652570486112</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45938.652570486112</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45938.652570486112</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45938.652570486112</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45938.652570486112</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45938.652570486112</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45938.652570486112</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45938.652570486112</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45938.652570486112</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45938.652570486112</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45938.652570486112</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45938.652570486112</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45938.652570486112</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45938.652570486112</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45938.652570486112</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45938.652570486112</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45938.652570486112</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45938.652570486112</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45938.652570486112</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45938.652570486112</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45938.652570486112</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45938.652570486112</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45938.652570486112</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45938.652570486112</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45938.652570486112</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45938.652570486112</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45938.652570486112</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45938.652570486112</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45938.652570486112</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45938.652570486112</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45938.652570486112</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45938.652570486112</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45938.652570486112</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45938.652570486112</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45938.652570486112</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45938.652570486112</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45938.652570486112</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45938.652570486112</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45938.652570486112</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45938.652570486112</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45938.652570486112</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45938.652570486112</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45938.652570486112</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45938.652570486112</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45938.652570486112</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45938.652570486112</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45938.652570486112</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45938.652570486112</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45938.652570486112</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45938.652570486112</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45938.652570486112</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45938.652570486112</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45938.652570486112</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45938.652570486112</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45938.652570486112</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45938.652570486112</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45938.652570486112</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45938.652570486112</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45938.652570486112</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45938.652570486112</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45938.652570486112</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45938.652570486112</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45938.652570486112</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45938.652570486112</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45938.652570486112</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45938.652570486112</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45938.652570486112</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45938.652570486112</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45938.652570486112</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45938.652570486112</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45938.652570486112</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45938.652570486112</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45938.652570486112</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45938.652570486112</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45938.652570486112</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45938.652570486112</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45938.652570486112</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45938.652570486112</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45938.652570486112</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45938.652570486112</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45938.652570486112</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45938.652570486112</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45938.652570486112</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45938.652570486112</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45938.652570486112</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45938.652570486112</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45938.652570486112</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45938.652570486112</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45938.652570486112</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45938.652570486112</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45938.652570486112</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45938.652570486112</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45938.652570486112</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45938.652570486112</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45938.652570486112</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45938.652570486112</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45938.652570486112</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45938.652570486112</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45938.652570486112</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45938.652570486112</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45938.652570486112</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45938.652570486112</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45938.652570486112</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45938.652570486112</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45938.652570486112</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45938.652570486112</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45938.652570486112</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45938.652570486112</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45938.652570486112</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45938.652570486112</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45938.652570486112</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45938.652570486112</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45938.652570486112</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45938.652570486112</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45938.652570486112</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45938.652570486112</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45938.652570486112</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45938.652570486112</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45938.652570486112</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45938.652570486112</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45938.652570486112</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45938.652570486112</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45938.652570486112</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45938.652570486112</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45938.652570486112</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45938.652570486112</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45938.652570486112</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45938.652570486112</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45938.652570486112</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45938.652570486112</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45938.652570486112</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45938.652570486112</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45938.652570486112</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45938.652570486112</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45938.652570486112</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45938.652570486112</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45938.652570486112</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45938.652570486112</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45938.652570486112</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45938.652570486112</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45938.652570486112</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45938.652570486112</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45938.652570486112</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45938.652570486112</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45938.652570486112</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45938.652570486112</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45938.652570486112</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45938.652570486112</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45938.652570486112</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45938.652570486112</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45938.652570486112</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45938.652570486112</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45938.652570486112</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45938.652570486112</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45938.652570486112</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45938.652570486112</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45938.652570486112</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45938.652570486112</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45938.652570486112</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45938.652570486112</v>
      </c>
      <c r="H460" s="131"/>
      <c r="I460" s="127" t="str">
        <f>IFERROR(VLOOKUP(D460,DB!A:F,6,0),"")</f>
        <v/>
      </c>
      <c r="J460" s="127" t="str">
        <f>IFERROR(VLOOKUP(D460,DB!A:G,7,0),"")</f>
        <v/>
      </c>
      <c r="K460" s="134"/>
      <c r="L460" s="129" t="str">
        <f>IFERROR(VLOOKUP(D460,DB!A:I,9,0),"")</f>
        <v/>
      </c>
    </row>
    <row r="461" spans="1:12" ht="15" customHeight="1">
      <c r="A461" s="127"/>
      <c r="B461" s="127" t="str">
        <f>IFERROR(VLOOKUP(D461,DB!A:K,11,0),"")</f>
        <v/>
      </c>
      <c r="C461" s="128"/>
      <c r="D461" s="129"/>
      <c r="E461" s="130"/>
      <c r="F461" s="131"/>
      <c r="G461" s="133">
        <f ca="1">IFERROR(NOW()-F461,"")</f>
        <v>45938.652570486112</v>
      </c>
      <c r="H461" s="131"/>
      <c r="I461" s="127" t="str">
        <f>IFERROR(VLOOKUP(D461,DB!A:F,6,0),"")</f>
        <v/>
      </c>
      <c r="J461" s="127" t="str">
        <f>IFERROR(VLOOKUP(D461,DB!A:G,7,0),"")</f>
        <v/>
      </c>
      <c r="K461" s="134"/>
      <c r="L461" s="129" t="str">
        <f>IFERROR(VLOOKUP(D461,DB!A:I,9,0),"")</f>
        <v/>
      </c>
    </row>
    <row r="462" spans="1:12" ht="15" customHeight="1">
      <c r="A462" s="127"/>
      <c r="B462" s="127" t="str">
        <f>IFERROR(VLOOKUP(D462,DB!A:K,11,0),"")</f>
        <v/>
      </c>
      <c r="C462" s="128"/>
      <c r="D462" s="129"/>
      <c r="E462" s="130"/>
      <c r="F462" s="131"/>
      <c r="G462" s="133">
        <f ca="1">IFERROR(NOW()-F462,"")</f>
        <v>45938.652570486112</v>
      </c>
      <c r="H462" s="131"/>
      <c r="I462" s="127" t="str">
        <f>IFERROR(VLOOKUP(D462,DB!A:F,6,0),"")</f>
        <v/>
      </c>
      <c r="J462" s="127" t="str">
        <f>IFERROR(VLOOKUP(D462,DB!A:G,7,0),"")</f>
        <v/>
      </c>
      <c r="K462" s="134"/>
      <c r="L462" s="129" t="str">
        <f>IFERROR(VLOOKUP(D462,DB!A:I,9,0),"")</f>
        <v/>
      </c>
    </row>
    <row r="463" spans="1:12" ht="15" customHeight="1">
      <c r="A463" s="135"/>
      <c r="B463" s="135" t="str">
        <f>IFERROR(VLOOKUP(D463,DB!A:K,11,0),"")</f>
        <v/>
      </c>
      <c r="C463" s="136"/>
      <c r="D463" s="137"/>
      <c r="E463" s="138"/>
      <c r="F463" s="139"/>
      <c r="G463" s="140">
        <f ca="1">IFERROR(NOW()-F463,"")</f>
        <v>45938.652570486112</v>
      </c>
      <c r="H463" s="139"/>
      <c r="I463" s="135" t="str">
        <f>IFERROR(VLOOKUP(D463,DB!A:F,6,0),"")</f>
        <v/>
      </c>
      <c r="J463" s="135" t="str">
        <f>IFERROR(VLOOKUP(D463,DB!A:G,7,0),"")</f>
        <v/>
      </c>
      <c r="K463" s="141"/>
      <c r="L463" s="137" t="str">
        <f>IFERROR(VLOOKUP(D463,DB!A:I,9,0),"")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tabSelected="1" workbookViewId="0">
      <selection activeCell="D10" sqref="D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37" t="s">
        <v>36000</v>
      </c>
      <c r="E2" s="37" t="s">
        <v>38964</v>
      </c>
      <c r="F2" s="38">
        <v>45891.832060185188</v>
      </c>
      <c r="G2" s="39">
        <f t="shared" ref="G2" ca="1" si="0">IFERROR(NOW()-F2,"-")</f>
        <v>46.82051030092407</v>
      </c>
      <c r="H2" s="38">
        <v>45891.790393518517</v>
      </c>
      <c r="I2" s="37" t="str">
        <f>IFERROR(VLOOKUP(D2,DB!A:F,6,0),"")</f>
        <v>Generator-SG</v>
      </c>
      <c r="J2" s="37" t="str">
        <f>IFERROR(VLOOKUP(D2,DB!A:G,7,0),"")</f>
        <v>Vandalized</v>
      </c>
      <c r="K2" s="37" t="s">
        <v>39061</v>
      </c>
      <c r="L2" s="37" t="str">
        <f>IFERROR(VLOOKUP(D2,DB!A:I,9,0),"")</f>
        <v>Latis</v>
      </c>
      <c r="M2" s="125"/>
    </row>
    <row r="3" spans="1:13" ht="30.75">
      <c r="A3" s="37" t="s">
        <v>39062</v>
      </c>
      <c r="B3" s="37" t="str">
        <f>IFERROR(VLOOKUP(D3,DB!A:K,11,0),"")</f>
        <v>R5</v>
      </c>
      <c r="C3" s="37">
        <v>1</v>
      </c>
      <c r="D3" s="37" t="s">
        <v>31295</v>
      </c>
      <c r="E3" s="37" t="s">
        <v>39043</v>
      </c>
      <c r="F3" s="38">
        <v>45926.188877314817</v>
      </c>
      <c r="G3" s="39">
        <f ca="1">IFERROR(NOW()-F3,"-")</f>
        <v>12.463693171295745</v>
      </c>
      <c r="H3" s="38">
        <v>45926.158159722225</v>
      </c>
      <c r="I3" s="37" t="str">
        <f>IFERROR(VLOOKUP(D3,DB!A:F,6,0),"")</f>
        <v>SCECO</v>
      </c>
      <c r="J3" s="37" t="str">
        <f>IFERROR(VLOOKUP(D3,DB!A:G,7,0),"")</f>
        <v>Good</v>
      </c>
      <c r="K3" s="37" t="s">
        <v>39063</v>
      </c>
      <c r="L3" s="37" t="str">
        <f>IFERROR(VLOOKUP(D3,DB!A:I,9,0),"")</f>
        <v>Latis</v>
      </c>
      <c r="M3" s="125"/>
    </row>
    <row r="4" spans="1:13" ht="15">
      <c r="A4" s="37"/>
      <c r="B4" s="37" t="str">
        <f>IFERROR(VLOOKUP(D4,DB!A:K,11,0),"")</f>
        <v/>
      </c>
      <c r="C4" s="37"/>
      <c r="D4" s="37"/>
      <c r="E4" s="37"/>
      <c r="F4" s="38"/>
      <c r="G4" s="39">
        <f ca="1">IFERROR(NOW()-F4,"-")</f>
        <v>45938.652570486112</v>
      </c>
      <c r="H4" s="38"/>
      <c r="I4" s="37" t="str">
        <f>IFERROR(VLOOKUP(D4,DB!A:F,6,0),"")</f>
        <v/>
      </c>
      <c r="J4" s="37" t="str">
        <f>IFERROR(VLOOKUP(D4,DB!A:G,7,0),"")</f>
        <v/>
      </c>
      <c r="K4" s="37"/>
      <c r="L4" s="37" t="str">
        <f>IFERROR(VLOOKUP(D4,DB!A:I,9,0),"")</f>
        <v/>
      </c>
      <c r="M4" s="125"/>
    </row>
    <row r="5" spans="1:13" ht="15">
      <c r="A5" s="37"/>
      <c r="B5" s="37" t="str">
        <f>IFERROR(VLOOKUP(D5,DB!A:K,11,0),"")</f>
        <v/>
      </c>
      <c r="C5" s="37"/>
      <c r="D5" s="37"/>
      <c r="E5" s="37"/>
      <c r="F5" s="38"/>
      <c r="G5" s="39">
        <f ca="1">IFERROR(NOW()-F5,"-")</f>
        <v>45938.652570486112</v>
      </c>
      <c r="H5" s="38"/>
      <c r="I5" s="37" t="str">
        <f>IFERROR(VLOOKUP(D5,DB!A:F,6,0),"")</f>
        <v/>
      </c>
      <c r="J5" s="37" t="str">
        <f>IFERROR(VLOOKUP(D5,DB!A:G,7,0),"")</f>
        <v/>
      </c>
      <c r="K5" s="37"/>
      <c r="L5" s="37" t="str">
        <f>IFERROR(VLOOKUP(D5,DB!A:I,9,0),"")</f>
        <v/>
      </c>
      <c r="M5" s="125"/>
    </row>
    <row r="6" spans="1:13" ht="15">
      <c r="A6" s="37"/>
      <c r="B6" s="37" t="str">
        <f>IFERROR(VLOOKUP(D6,DB!A:K,11,0),"")</f>
        <v>R5</v>
      </c>
      <c r="C6" s="37"/>
      <c r="D6" s="37" t="s">
        <v>31288</v>
      </c>
      <c r="E6" s="37"/>
      <c r="F6" s="38"/>
      <c r="G6" s="39">
        <f ca="1">IFERROR(NOW()-F6,"-")</f>
        <v>45938.652570486112</v>
      </c>
      <c r="H6" s="38"/>
      <c r="I6" s="37" t="str">
        <f>IFERROR(VLOOKUP(D6,DB!A:F,6,0),"")</f>
        <v>SCECO</v>
      </c>
      <c r="J6" s="37" t="str">
        <f>IFERROR(VLOOKUP(D6,DB!A:G,7,0),"")</f>
        <v>Dead</v>
      </c>
      <c r="K6" s="37"/>
      <c r="L6" s="37" t="str">
        <f>IFERROR(VLOOKUP(D6,DB!A:I,9,0),"")</f>
        <v>Latis</v>
      </c>
      <c r="M6" s="125"/>
    </row>
    <row r="7" spans="1:13" ht="15">
      <c r="A7" s="37"/>
      <c r="B7" s="37" t="str">
        <f>IFERROR(VLOOKUP(D7,DB!A:K,11,0),"")</f>
        <v/>
      </c>
      <c r="C7" s="37"/>
      <c r="D7" s="37"/>
      <c r="E7" s="37"/>
      <c r="F7" s="38"/>
      <c r="G7" s="39">
        <f ca="1">IFERROR(NOW()-F7,"-")</f>
        <v>45938.652570486112</v>
      </c>
      <c r="H7" s="38"/>
      <c r="I7" s="37" t="str">
        <f>IFERROR(VLOOKUP(D7,DB!A:F,6,0),"")</f>
        <v/>
      </c>
      <c r="J7" s="37" t="str">
        <f>IFERROR(VLOOKUP(D7,DB!A:G,7,0),"")</f>
        <v/>
      </c>
      <c r="K7" s="37"/>
      <c r="L7" s="37" t="str">
        <f>IFERROR(VLOOKUP(D7,DB!A:I,9,0),"")</f>
        <v/>
      </c>
      <c r="M7" s="125"/>
    </row>
    <row r="8" spans="1:13" ht="15">
      <c r="A8" s="84"/>
      <c r="B8" s="84" t="str">
        <f>IFERROR(VLOOKUP(D8,DB!A:K,11,0),"")</f>
        <v/>
      </c>
      <c r="C8" s="84"/>
      <c r="D8" s="84"/>
      <c r="E8" s="84"/>
      <c r="F8" s="123"/>
      <c r="G8" s="124">
        <f ca="1">IFERROR(NOW()-F8,"-")</f>
        <v>45938.652570486112</v>
      </c>
      <c r="H8" s="123"/>
      <c r="I8" s="84" t="str">
        <f>IFERROR(VLOOKUP(D8,DB!A:F,6,0),"")</f>
        <v/>
      </c>
      <c r="J8" s="84" t="str">
        <f>IFERROR(VLOOKUP(D8,DB!A:G,7,0),"")</f>
        <v/>
      </c>
      <c r="K8" s="84"/>
      <c r="L8" s="84" t="str">
        <f>IFERROR(VLOOKUP(D8,DB!A:I,9,0),"")</f>
        <v/>
      </c>
      <c r="M8" s="125"/>
    </row>
    <row r="9" spans="1:13" ht="15">
      <c r="A9" s="84"/>
      <c r="B9" s="84" t="str">
        <f>IFERROR(VLOOKUP(D9,DB!A:K,11,0),"")</f>
        <v/>
      </c>
      <c r="C9" s="84"/>
      <c r="D9" s="84"/>
      <c r="E9" s="84"/>
      <c r="F9" s="123"/>
      <c r="G9" s="124">
        <f ca="1">IFERROR(NOW()-F9,"-")</f>
        <v>45938.652570486112</v>
      </c>
      <c r="H9" s="123"/>
      <c r="I9" s="84" t="str">
        <f>IFERROR(VLOOKUP(D9,DB!A:F,6,0),"")</f>
        <v/>
      </c>
      <c r="J9" s="84" t="str">
        <f>IFERROR(VLOOKUP(D9,DB!A:G,7,0),"")</f>
        <v/>
      </c>
      <c r="K9" s="84"/>
      <c r="L9" s="84" t="str">
        <f>IFERROR(VLOOKUP(D9,DB!A:I,9,0),"")</f>
        <v/>
      </c>
    </row>
    <row r="10" spans="1:13" ht="15">
      <c r="A10" s="37"/>
      <c r="B10" s="37" t="str">
        <f>IFERROR(VLOOKUP(D10,DB!A:K,11,0),"")</f>
        <v/>
      </c>
      <c r="C10" s="37"/>
      <c r="D10" s="37"/>
      <c r="E10" s="37"/>
      <c r="F10" s="38"/>
      <c r="G10" s="39">
        <f ca="1">IFERROR(NOW()-F10,"-")</f>
        <v>45938.652570486112</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ca="1">IFERROR(NOW()-F11,"-")</f>
        <v>45938.652570486112</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ca="1">IFERROR(NOW()-F12,"-")</f>
        <v>45938.652570486112</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ca="1">IFERROR(NOW()-F13,"-")</f>
        <v>45938.652570486112</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ca="1">IFERROR(NOW()-F14,"-")</f>
        <v>45938.652570486112</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ca="1">IFERROR(NOW()-F15,"-")</f>
        <v>45938.652570486112</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ca="1">IFERROR(NOW()-F16,"-")</f>
        <v>45938.652570486112</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ca="1">IFERROR(NOW()-F17,"-")</f>
        <v>45938.652570486112</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45938.652570486112</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45938.652570486112</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45938.652570486112</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45938.652570486112</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45938.652570486112</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45938.652570486112</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45938.652570486112</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45938.652570486112</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45938.652570486112</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45938.652570486112</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45938.652570486112</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45938.652570486112</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45938.652570486112</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45938.652570486112</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45938.652570486112</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45938.652570486112</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45938.652570486112</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45938.652570486112</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45938.652570486112</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45938.652570486112</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45938.652570486112</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45938.652570486112</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45938.652570486112</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45938.652570486112</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45938.652570486112</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45938.652570486112</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45938.652570486112</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45938.652570486112</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45938.652570486112</v>
      </c>
      <c r="H46" s="38"/>
      <c r="I46" s="37" t="str">
        <f>IFERROR(VLOOKUP(D46,DB!A:F,6,0),"")</f>
        <v/>
      </c>
      <c r="J46" s="37" t="str">
        <f>IFERROR(VLOOKUP(D46,DB!A:G,7,0),"")</f>
        <v/>
      </c>
      <c r="K46" s="37"/>
      <c r="L46" s="37" t="str">
        <f>IFERROR(VLOOKUP(D46,DB!A:I,9,0),"")</f>
        <v/>
      </c>
    </row>
    <row r="47" spans="1:12" ht="15">
      <c r="A47" s="84"/>
      <c r="B47" s="84" t="str">
        <f>IFERROR(VLOOKUP(D47,DB!A:K,11,0),"")</f>
        <v/>
      </c>
      <c r="C47" s="84"/>
      <c r="D47" s="84"/>
      <c r="E47" s="84"/>
      <c r="F47" s="123"/>
      <c r="G47" s="124">
        <f ca="1">IFERROR(NOW()-F47,"-")</f>
        <v>45938.652570486112</v>
      </c>
      <c r="H47" s="123"/>
      <c r="I47" s="84" t="str">
        <f>IFERROR(VLOOKUP(D47,DB!A:F,6,0),"")</f>
        <v/>
      </c>
      <c r="J47" s="84" t="str">
        <f>IFERROR(VLOOKUP(D47,DB!A:G,7,0),"")</f>
        <v/>
      </c>
      <c r="K47" s="84"/>
      <c r="L47" s="84" t="str">
        <f>IFERROR(VLOOKUP(D47,DB!A:I,9,0),"")</f>
        <v/>
      </c>
    </row>
    <row r="48" spans="1:12" ht="15">
      <c r="A48" s="37"/>
      <c r="B48" s="37" t="str">
        <f>IFERROR(VLOOKUP(D48,DB!A:K,11,0),"")</f>
        <v/>
      </c>
      <c r="C48" s="37"/>
      <c r="D48" s="37"/>
      <c r="E48" s="37"/>
      <c r="F48" s="38"/>
      <c r="G48" s="39">
        <f ca="1">IFERROR(NOW()-F48,"-")</f>
        <v>45938.652570486112</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45938.652570486112</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45938.652570486112</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45938.652570486112</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45938.652570486112</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45938.652570486112</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45938.652570486112</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45938.652570486112</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45938.652570486112</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45938.652570486112</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45938.652570486112</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45938.652570486112</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45938.652570486112</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45938.652570486112</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45938.652570486112</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45938.652570486112</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45938.652570486112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45938.652570486112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45938.652570486112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45938.652570486112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45938.652570486112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45938.652570486112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45938.652570486112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45938.652570486112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45938.652570486112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45938.652570486112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45938.652570486112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45938.652570486112</v>
      </c>
      <c r="H75" s="38"/>
      <c r="I75" s="37" t="str">
        <f>IFERROR(VLOOKUP(D75,DB!A:F,6,0),"")</f>
        <v/>
      </c>
      <c r="J75" s="37" t="str">
        <f>IFERROR(VLOOKUP(D75,DB!A:G,7,0),"")</f>
        <v/>
      </c>
      <c r="K75" s="37"/>
      <c r="L75" s="37" t="str">
        <f>IFERROR(VLOOKUP(D75,DB!A:I,9,0),"")</f>
        <v/>
      </c>
    </row>
    <row r="76" spans="1:12" ht="15">
      <c r="A76" s="84"/>
      <c r="B76" s="84" t="str">
        <f>IFERROR(VLOOKUP(D76,DB!A:K,11,0),"")</f>
        <v/>
      </c>
      <c r="C76" s="84"/>
      <c r="D76" s="84"/>
      <c r="E76" s="84"/>
      <c r="F76" s="123"/>
      <c r="G76" s="124">
        <f ca="1">IFERROR(NOW()-F76,"-")</f>
        <v>45938.652570486112</v>
      </c>
      <c r="H76" s="123"/>
      <c r="I76" s="84" t="str">
        <f>IFERROR(VLOOKUP(D76,DB!A:F,6,0),"")</f>
        <v/>
      </c>
      <c r="J76" s="84" t="str">
        <f>IFERROR(VLOOKUP(D76,DB!A:G,7,0),"")</f>
        <v/>
      </c>
      <c r="K76" s="84"/>
      <c r="L76" s="84" t="str">
        <f>IFERROR(VLOOKUP(D76,DB!A:I,9,0),"")</f>
        <v/>
      </c>
    </row>
    <row r="77" spans="1:12" ht="15">
      <c r="A77" s="37"/>
      <c r="B77" s="37" t="str">
        <f>IFERROR(VLOOKUP(D77,DB!A:K,11,0),"")</f>
        <v/>
      </c>
      <c r="C77" s="37"/>
      <c r="D77" s="37"/>
      <c r="E77" s="37"/>
      <c r="F77" s="38"/>
      <c r="G77" s="39">
        <f ca="1">IFERROR(NOW()-F77,"-")</f>
        <v>45938.652570486112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45938.652570486112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45938.652570486112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45938.652570486112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45938.652570486112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45938.652570486112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45938.652570486112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45938.652570486112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45938.652570486112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45938.652570486112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45938.652570486112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45938.652570486112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45938.652570486112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45938.652570486112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45938.652570486112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45938.652570486112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45938.652570486112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45938.652570486112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45938.652570486112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45938.652570486112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45938.652570486112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45938.652570486112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45938.652570486112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45938.652570486112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45938.652570486112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45938.652570486112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45938.652570486112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45938.652570486112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45938.652570486112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45938.652570486112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45938.652570486112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45938.652570486112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45938.652570486112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45938.652570486112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45938.652570486112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45938.652570486112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45938.652570486112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45938.652570486112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45938.652570486112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45938.652570486112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45938.652570486112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45938.652570486112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45938.652570486112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45938.652570486112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45938.652570486112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45938.652570486112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45938.652570486112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45938.652570486112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45938.652570486112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45938.652570486112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45938.652570486112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45938.652570486112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45938.652570486112</v>
      </c>
      <c r="H129" s="38"/>
      <c r="I129" s="37" t="str">
        <f>IFERROR(VLOOKUP(D129,DB!A:F,6,0),"")</f>
        <v/>
      </c>
      <c r="J129" s="37" t="str">
        <f>IFERROR(VLOOKUP(D129,DB!A:G,7,0),"")</f>
        <v/>
      </c>
      <c r="K129" s="37"/>
      <c r="L129" s="37" t="str">
        <f>IFERROR(VLOOKUP(D129,DB!A:I,9,0),"")</f>
        <v/>
      </c>
    </row>
    <row r="130" spans="1:12" ht="15">
      <c r="A130" s="84"/>
      <c r="B130" s="84" t="str">
        <f>IFERROR(VLOOKUP(D130,DB!A:K,11,0),"")</f>
        <v/>
      </c>
      <c r="C130" s="84"/>
      <c r="D130" s="84"/>
      <c r="E130" s="84"/>
      <c r="F130" s="123"/>
      <c r="G130" s="124">
        <f ca="1">IFERROR(NOW()-F130,"-")</f>
        <v>45938.652570486112</v>
      </c>
      <c r="H130" s="123"/>
      <c r="I130" s="84" t="str">
        <f>IFERROR(VLOOKUP(D130,DB!A:F,6,0),"")</f>
        <v/>
      </c>
      <c r="J130" s="84" t="str">
        <f>IFERROR(VLOOKUP(D130,DB!A:G,7,0),"")</f>
        <v/>
      </c>
      <c r="K130" s="84"/>
      <c r="L130" s="84" t="str">
        <f>IFERROR(VLOOKUP(D130,DB!A:I,9,0),"")</f>
        <v/>
      </c>
    </row>
    <row r="131" spans="1:12" ht="15"/>
    <row r="132" spans="1:12" ht="15"/>
    <row r="133" spans="1:12" ht="15"/>
    <row r="134" spans="1:12" ht="15"/>
    <row r="135" spans="1:12" ht="15"/>
    <row r="136" spans="1:12" ht="15"/>
    <row r="137" spans="1:12" ht="15"/>
    <row r="138" spans="1:12" ht="15"/>
    <row r="139" spans="1:12" ht="15"/>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5" ht="15"/>
    <row r="386" ht="15"/>
    <row r="387" ht="15"/>
    <row r="388" ht="15"/>
    <row r="389" ht="15"/>
    <row r="390" ht="15"/>
    <row r="391" ht="15"/>
    <row r="392" ht="15"/>
    <row r="393" ht="15"/>
    <row r="394" ht="15"/>
    <row r="395" ht="15"/>
    <row r="396" ht="15"/>
    <row r="397" ht="15"/>
    <row r="398" ht="15"/>
    <row r="400" ht="15"/>
    <row r="401" ht="15"/>
    <row r="402" ht="15"/>
    <row r="403" ht="15"/>
    <row r="404" ht="15"/>
    <row r="405" ht="15"/>
    <row r="407" ht="15"/>
    <row r="408" ht="15"/>
    <row r="409" ht="15"/>
    <row r="410" ht="15"/>
    <row r="411" ht="15"/>
    <row r="412" ht="15"/>
    <row r="413" ht="15"/>
    <row r="414"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9" ht="15"/>
    <row r="450" ht="15"/>
    <row r="451" ht="15"/>
    <row r="452" ht="15"/>
    <row r="453" ht="15"/>
    <row r="454" ht="15"/>
    <row r="455" ht="15"/>
    <row r="456" ht="15"/>
    <row r="457" ht="15"/>
    <row r="458" ht="15"/>
    <row r="460" ht="15"/>
    <row r="461" ht="15"/>
    <row r="462" ht="15"/>
    <row r="465" ht="15"/>
    <row r="466" ht="15"/>
    <row r="467" ht="15"/>
    <row r="468"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80" ht="15"/>
    <row r="781" ht="15"/>
    <row r="782" ht="15"/>
    <row r="783" ht="15"/>
    <row r="784" ht="15"/>
    <row r="785" ht="15"/>
    <row r="789" ht="15"/>
    <row r="790" ht="15"/>
    <row r="800" ht="15"/>
    <row r="805" ht="15"/>
    <row r="816" ht="15"/>
    <row r="817" ht="15"/>
    <row r="824" ht="15"/>
    <row r="825" ht="15"/>
    <row r="829" ht="15"/>
    <row r="830" ht="15"/>
    <row r="831" ht="15"/>
    <row r="838" ht="15"/>
    <row r="839" ht="15"/>
    <row r="840" ht="15"/>
    <row r="841" ht="15"/>
    <row r="843" ht="15"/>
    <row r="844" ht="15"/>
    <row r="845" ht="15"/>
    <row r="848" ht="15"/>
    <row r="849" ht="15"/>
    <row r="850" ht="15"/>
    <row r="851" ht="15"/>
    <row r="853" ht="15"/>
    <row r="854" ht="15"/>
    <row r="855" ht="15"/>
    <row r="856" ht="15"/>
    <row r="857" ht="15"/>
    <row r="858" ht="15"/>
    <row r="860" ht="15"/>
    <row r="861" ht="15"/>
    <row r="863" ht="15"/>
    <row r="864" ht="15"/>
    <row r="866" ht="15"/>
    <row r="867" ht="15"/>
    <row r="868" ht="15"/>
    <row r="870" ht="15"/>
    <row r="871" ht="15"/>
    <row r="872" ht="15"/>
    <row r="873" ht="15"/>
    <row r="874" ht="15"/>
    <row r="878" ht="15"/>
    <row r="879" ht="15"/>
    <row r="880" ht="15"/>
    <row r="881" ht="15"/>
    <row r="884" ht="15"/>
    <row r="885" ht="15"/>
    <row r="888" ht="15"/>
    <row r="929" ht="15"/>
    <row r="930" ht="15"/>
    <row r="933" ht="15"/>
    <row r="934" ht="15"/>
    <row r="941" ht="15"/>
    <row r="942" ht="15"/>
    <row r="945" ht="15"/>
    <row r="947" ht="15"/>
    <row r="949" ht="15"/>
    <row r="950" ht="15"/>
    <row r="951" ht="15"/>
    <row r="954" ht="15"/>
    <row r="955" ht="15"/>
    <row r="957" ht="15"/>
    <row r="960" ht="15"/>
    <row r="961" ht="15"/>
    <row r="963" ht="15"/>
    <row r="964" ht="15"/>
    <row r="965" ht="15"/>
    <row r="966" ht="15"/>
    <row r="967" ht="15"/>
    <row r="970" ht="15"/>
    <row r="971" ht="15"/>
    <row r="972" ht="15"/>
    <row r="973" ht="15"/>
    <row r="974" ht="15"/>
    <row r="975" ht="15"/>
    <row r="977" ht="15"/>
    <row r="979" ht="15"/>
    <row r="981" ht="15"/>
    <row r="982" ht="15"/>
    <row r="983" ht="15"/>
    <row r="985" ht="15"/>
    <row r="986" ht="15"/>
    <row r="987" ht="15"/>
    <row r="988" ht="15"/>
    <row r="989" ht="15"/>
    <row r="990" ht="15"/>
    <row r="991" ht="15"/>
    <row r="993" ht="15"/>
    <row r="994" ht="15"/>
    <row r="995" ht="15"/>
    <row r="1000" ht="15"/>
    <row r="1001" ht="15"/>
    <row r="1005" ht="15"/>
    <row r="1006" ht="15"/>
    <row r="1007" ht="15"/>
    <row r="1010" ht="15"/>
    <row r="1012" ht="15"/>
    <row r="1016" ht="15"/>
    <row r="1020" ht="15"/>
    <row r="1026" ht="15"/>
    <row r="1027" ht="15"/>
    <row r="1029" ht="15"/>
    <row r="1030" ht="15"/>
    <row r="1032" ht="15"/>
    <row r="1035" ht="15"/>
    <row r="1036" ht="15"/>
    <row r="1038" ht="15"/>
    <row r="1040" ht="15"/>
    <row r="1042" ht="15"/>
    <row r="1044" ht="15"/>
    <row r="1045" ht="15"/>
    <row r="1046" ht="15"/>
    <row r="1048" ht="15"/>
    <row r="1049" ht="15"/>
    <row r="1050" ht="15"/>
    <row r="1051" ht="15"/>
    <row r="1054" ht="15"/>
    <row r="1228" ht="15"/>
    <row r="1229" ht="15"/>
    <row r="1239" ht="15"/>
    <row r="1240" ht="15"/>
    <row r="1241" ht="15"/>
    <row r="1247" ht="15"/>
    <row r="1248" ht="15"/>
    <row r="1249" ht="15"/>
    <row r="1250" ht="15"/>
    <row r="1252" ht="15"/>
    <row r="1255" ht="15"/>
    <row r="1256" ht="15"/>
    <row r="1257" ht="15"/>
    <row r="1258" ht="15"/>
    <row r="1260" ht="15"/>
    <row r="1261" ht="15"/>
    <row r="1263" ht="15"/>
    <row r="1264" ht="15"/>
    <row r="1265" ht="15"/>
    <row r="1266" ht="15"/>
    <row r="1268" ht="15"/>
    <row r="1269" ht="15"/>
    <row r="1270" ht="15"/>
    <row r="1273" ht="15"/>
    <row r="1274" ht="15"/>
    <row r="1277" ht="15"/>
    <row r="1278" ht="15"/>
    <row r="1279" ht="15"/>
    <row r="1280" ht="15"/>
    <row r="1281" ht="15"/>
    <row r="1282" ht="15"/>
    <row r="1283" ht="15"/>
    <row r="1284" ht="15"/>
    <row r="1286" ht="15"/>
    <row r="1288" ht="15"/>
    <row r="1289" ht="15"/>
    <row r="1290" ht="15"/>
    <row r="1293" ht="15"/>
    <row r="1303" ht="15"/>
    <row r="1306" ht="15"/>
    <row r="1307" ht="15"/>
    <row r="1311" ht="15"/>
    <row r="1315" ht="15"/>
    <row r="1318" ht="15"/>
    <row r="1320" ht="15"/>
    <row r="1321" ht="15"/>
    <row r="1324" ht="15"/>
    <row r="1326" ht="15"/>
    <row r="1329" ht="15"/>
    <row r="1330" ht="15"/>
    <row r="1331" ht="15"/>
    <row r="1333" ht="15"/>
    <row r="1335" ht="15"/>
    <row r="1336" ht="15"/>
    <row r="1337" ht="15"/>
    <row r="1341" ht="15"/>
    <row r="1342" ht="15"/>
    <row r="1343" ht="15"/>
    <row r="1345" ht="15"/>
    <row r="1346" ht="15"/>
    <row r="1347" ht="15"/>
    <row r="1348" ht="15"/>
    <row r="1350" ht="15"/>
    <row r="1361" ht="15"/>
    <row r="1363" ht="15"/>
    <row r="1364" ht="15"/>
    <row r="1365" ht="15"/>
    <row r="1366" ht="15"/>
    <row r="1367" ht="15"/>
    <row r="1368" ht="15"/>
    <row r="1369" ht="15"/>
    <row r="1370" ht="15"/>
    <row r="1371" ht="15"/>
    <row r="1372" ht="15"/>
    <row r="1373" ht="15"/>
    <row r="1374" ht="15"/>
    <row r="1375" ht="15"/>
    <row r="1377" ht="15"/>
  </sheetData>
  <dataValidations count="2">
    <dataValidation allowBlank="1" showInputMessage="1" showErrorMessage="1" sqref="E1" xr:uid="{920C6338-E771-4DAE-8C89-92A9093EA4DE}"/>
    <dataValidation type="list" allowBlank="1" showInputMessage="1" showErrorMessage="1" sqref="E2:E13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23"/>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39064</v>
      </c>
      <c r="B2" s="150" t="s">
        <v>5398</v>
      </c>
      <c r="C2" s="149">
        <v>1</v>
      </c>
      <c r="D2" s="150" t="s">
        <v>34463</v>
      </c>
      <c r="E2" s="149" t="s">
        <v>39065</v>
      </c>
      <c r="F2" s="151">
        <v>45926.772847222222</v>
      </c>
      <c r="G2" s="152">
        <f ca="1">IFERROR(NOW()-F2,"-")</f>
        <v>11.8797232638899</v>
      </c>
      <c r="H2" s="153">
        <v>45927.449074074102</v>
      </c>
      <c r="I2" s="150" t="str">
        <f>IFERROR(VLOOKUP(D2,DB!A:F,6,0),"")</f>
        <v>SCECO</v>
      </c>
      <c r="J2" s="150" t="str">
        <f>IFERROR(VLOOKUP(D2,DB!A:G,7,0),"")</f>
        <v>Weak</v>
      </c>
      <c r="K2" s="149" t="s">
        <v>39066</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45938.652570486112</v>
      </c>
      <c r="H3" s="153">
        <v>45927.987534722219</v>
      </c>
      <c r="I3" s="150" t="str">
        <f>IFERROR(VLOOKUP(D3,DB!A:F,6,0),"")</f>
        <v>SCECO</v>
      </c>
      <c r="J3" s="150" t="str">
        <f>IFERROR(VLOOKUP(D3,DB!A:G,7,0),"")</f>
        <v>Vandalized</v>
      </c>
      <c r="K3" s="149" t="s">
        <v>39067</v>
      </c>
      <c r="L3" s="150" t="str">
        <f>IFERROR(VLOOKUP(D3,DB!A:I,9,0),"")</f>
        <v>Latis</v>
      </c>
    </row>
    <row r="4" spans="1:16383" ht="31.5" customHeight="1">
      <c r="A4" s="149" t="s">
        <v>39068</v>
      </c>
      <c r="B4" s="150" t="s">
        <v>5398</v>
      </c>
      <c r="C4" s="149">
        <v>1</v>
      </c>
      <c r="D4" s="150" t="s">
        <v>32861</v>
      </c>
      <c r="E4" s="149" t="s">
        <v>39065</v>
      </c>
      <c r="F4" s="151">
        <v>45933.880972222221</v>
      </c>
      <c r="G4" s="152">
        <f ca="1">IFERROR(NOW()-F4,"-")</f>
        <v>4.7715982638910646</v>
      </c>
      <c r="H4" s="153">
        <v>45929.455266203702</v>
      </c>
      <c r="I4" s="150" t="str">
        <f>IFERROR(VLOOKUP(D4,DB!A:F,6,0),"")</f>
        <v>SCECO</v>
      </c>
      <c r="J4" s="150" t="str">
        <f>IFERROR(VLOOKUP(D4,DB!A:G,7,0),"")</f>
        <v>In progress</v>
      </c>
      <c r="K4" s="149" t="s">
        <v>39066</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39069</v>
      </c>
      <c r="B5" s="150" t="s">
        <v>5398</v>
      </c>
      <c r="C5" s="149">
        <v>1</v>
      </c>
      <c r="D5" s="150" t="s">
        <v>33408</v>
      </c>
      <c r="E5" s="149" t="s">
        <v>38964</v>
      </c>
      <c r="F5" s="151">
        <v>45934.942245370374</v>
      </c>
      <c r="G5" s="152">
        <f ca="1">IFERROR(NOW()-F5,"-")</f>
        <v>3.7103251157386694</v>
      </c>
      <c r="H5" s="153">
        <v>45934.470231481479</v>
      </c>
      <c r="I5" s="150" t="str">
        <f>IFERROR(VLOOKUP(D5,DB!A:F,6,0),"")</f>
        <v>SCECO</v>
      </c>
      <c r="J5" s="150" t="str">
        <f>IFERROR(VLOOKUP(D5,DB!A:G,7,0),"")</f>
        <v>Dead</v>
      </c>
      <c r="K5" s="149" t="s">
        <v>39066</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39070</v>
      </c>
      <c r="B6" s="150" t="str">
        <f>IFERROR(VLOOKUP(D6,DB!A:K,11,0),"")</f>
        <v>R6</v>
      </c>
      <c r="C6" s="150">
        <v>1</v>
      </c>
      <c r="D6" s="150" t="s">
        <v>33684</v>
      </c>
      <c r="E6" s="149" t="s">
        <v>39065</v>
      </c>
      <c r="F6" s="155">
        <v>45937.809027777781</v>
      </c>
      <c r="G6" s="152">
        <f ca="1">IFERROR(NOW()-F6,"-")</f>
        <v>0.84354270833136979</v>
      </c>
      <c r="H6" s="155">
        <v>45937.667847222219</v>
      </c>
      <c r="I6" s="150" t="str">
        <f>IFERROR(VLOOKUP(D6,DB!A:F,6,0),"")</f>
        <v>SCECO</v>
      </c>
      <c r="J6" s="150" t="str">
        <f>IFERROR(VLOOKUP(D6,DB!A:G,7,0),"")</f>
        <v>Weak</v>
      </c>
      <c r="K6" s="156" t="s">
        <v>39071</v>
      </c>
      <c r="L6" s="150" t="str">
        <f>IFERROR(VLOOKUP(D6,DB!A:I,9,0),"")</f>
        <v>Latis</v>
      </c>
    </row>
    <row r="7" spans="1:16383" ht="31.5" customHeight="1">
      <c r="A7" s="110" t="s">
        <v>39072</v>
      </c>
      <c r="B7" s="150" t="str">
        <f>IFERROR(VLOOKUP(D7,DB!A:K,11,0),"")</f>
        <v>R6</v>
      </c>
      <c r="C7" s="111">
        <v>3</v>
      </c>
      <c r="D7" s="109" t="s">
        <v>32951</v>
      </c>
      <c r="E7" s="112" t="s">
        <v>38964</v>
      </c>
      <c r="F7" s="113">
        <v>45938.593113425923</v>
      </c>
      <c r="G7" s="81">
        <f ca="1">IFERROR(NOW()-F7,"-")</f>
        <v>5.9457060189743061E-2</v>
      </c>
      <c r="H7" s="113">
        <v>45938.565011574072</v>
      </c>
      <c r="I7" s="150" t="str">
        <f>IFERROR(VLOOKUP(D7,DB!A:F,6,0),"")</f>
        <v>SCECO</v>
      </c>
      <c r="J7" s="150" t="str">
        <f>IFERROR(VLOOKUP(D7,DB!A:G,7,0),"")</f>
        <v>Dead+No BB Design</v>
      </c>
      <c r="K7" s="114" t="s">
        <v>39073</v>
      </c>
      <c r="L7" s="150" t="str">
        <f>IFERROR(VLOOKUP(D7,DB!A:I,9,0),"")</f>
        <v>Latis</v>
      </c>
    </row>
    <row r="8" spans="1:16383" ht="31.5" customHeight="1">
      <c r="A8" s="110" t="s">
        <v>39074</v>
      </c>
      <c r="B8" s="150" t="str">
        <f>IFERROR(VLOOKUP(D8,DB!A:K,11,0),"")</f>
        <v>R6</v>
      </c>
      <c r="C8" s="111">
        <v>1</v>
      </c>
      <c r="D8" s="109" t="s">
        <v>33325</v>
      </c>
      <c r="E8" s="112" t="s">
        <v>38964</v>
      </c>
      <c r="F8" s="113">
        <v>45938.637037037035</v>
      </c>
      <c r="G8" s="81">
        <f ca="1">IFERROR(NOW()-F8,"-")</f>
        <v>1.5533449077338446E-2</v>
      </c>
      <c r="H8" s="113">
        <v>45938.631354166668</v>
      </c>
      <c r="I8" s="150" t="str">
        <f>IFERROR(VLOOKUP(D8,DB!A:F,6,0),"")</f>
        <v>Generator-SG</v>
      </c>
      <c r="J8" s="150" t="str">
        <f>IFERROR(VLOOKUP(D8,DB!A:G,7,0),"")</f>
        <v>Vandalized</v>
      </c>
      <c r="K8" s="114"/>
      <c r="L8" s="150" t="str">
        <f>IFERROR(VLOOKUP(D8,DB!A:I,9,0),"")</f>
        <v>Latis</v>
      </c>
    </row>
    <row r="9" spans="1:16383" ht="31.5" customHeight="1">
      <c r="A9" s="110"/>
      <c r="B9" s="150" t="str">
        <f>IFERROR(VLOOKUP(D9,DB!A:K,11,0),"")</f>
        <v/>
      </c>
      <c r="C9" s="111"/>
      <c r="D9" s="109"/>
      <c r="E9" s="112"/>
      <c r="F9" s="113"/>
      <c r="G9" s="81">
        <f ca="1">IFERROR(NOW()-F9,"-")</f>
        <v>45938.652570486112</v>
      </c>
      <c r="H9" s="113"/>
      <c r="I9" s="150" t="str">
        <f>IFERROR(VLOOKUP(D9,DB!A:F,6,0),"")</f>
        <v/>
      </c>
      <c r="J9" s="150" t="str">
        <f>IFERROR(VLOOKUP(D9,DB!A:G,7,0),"")</f>
        <v/>
      </c>
      <c r="K9" s="114"/>
      <c r="L9" s="150" t="str">
        <f>IFERROR(VLOOKUP(D9,DB!A:I,9,0),"")</f>
        <v/>
      </c>
    </row>
    <row r="10" spans="1:16383" ht="31.5" customHeight="1">
      <c r="A10" s="110"/>
      <c r="B10" s="150" t="str">
        <f>IFERROR(VLOOKUP(D10,DB!A:K,11,0),"")</f>
        <v/>
      </c>
      <c r="C10" s="111"/>
      <c r="D10" s="109"/>
      <c r="E10" s="112"/>
      <c r="F10" s="113"/>
      <c r="G10" s="81">
        <f ca="1">IFERROR(NOW()-F10,"-")</f>
        <v>45938.652570486112</v>
      </c>
      <c r="H10" s="113"/>
      <c r="I10" s="150" t="str">
        <f>IFERROR(VLOOKUP(D10,DB!A:F,6,0),"")</f>
        <v/>
      </c>
      <c r="J10" s="150" t="str">
        <f>IFERROR(VLOOKUP(D10,DB!A:G,7,0),"")</f>
        <v/>
      </c>
      <c r="K10" s="114"/>
      <c r="L10" s="150" t="str">
        <f>IFERROR(VLOOKUP(D10,DB!A:I,9,0),"")</f>
        <v/>
      </c>
    </row>
    <row r="11" spans="1:16383" ht="31.5" customHeight="1">
      <c r="A11" s="110"/>
      <c r="B11" s="150" t="str">
        <f>IFERROR(VLOOKUP(D11,DB!A:K,11,0),"")</f>
        <v/>
      </c>
      <c r="C11" s="111"/>
      <c r="D11" s="161"/>
      <c r="E11" s="112"/>
      <c r="F11" s="113"/>
      <c r="G11" s="81">
        <f ca="1">IFERROR(NOW()-F11,"-")</f>
        <v>45938.652570486112</v>
      </c>
      <c r="H11" s="113"/>
      <c r="I11" s="150" t="str">
        <f>IFERROR(VLOOKUP(D11,DB!A:F,6,0),"")</f>
        <v/>
      </c>
      <c r="J11" s="150" t="str">
        <f>IFERROR(VLOOKUP(D11,DB!A:G,7,0),"")</f>
        <v/>
      </c>
      <c r="K11" s="114"/>
      <c r="L11" s="150" t="str">
        <f>IFERROR(VLOOKUP(D11,DB!A:I,9,0),"")</f>
        <v/>
      </c>
    </row>
    <row r="12" spans="1:16383" ht="31.5" customHeight="1">
      <c r="A12" s="110"/>
      <c r="B12" s="109" t="str">
        <f>IFERROR(VLOOKUP(D12,DB!A:K,11,0),"")</f>
        <v/>
      </c>
      <c r="C12" s="111"/>
      <c r="D12" s="109"/>
      <c r="E12" s="112"/>
      <c r="F12" s="113"/>
      <c r="G12" s="81">
        <f ca="1">IFERROR(NOW()-F12,"-")</f>
        <v>45938.652570486112</v>
      </c>
      <c r="H12" s="113"/>
      <c r="I12" s="150" t="str">
        <f>IFERROR(VLOOKUP(D12,DB!A:F,6,0),"")</f>
        <v/>
      </c>
      <c r="J12" s="150" t="str">
        <f>IFERROR(VLOOKUP(D12,DB!A:G,7,0),"")</f>
        <v/>
      </c>
      <c r="K12" s="114"/>
      <c r="L12" s="150" t="str">
        <f>IFERROR(VLOOKUP(D12,DB!A:I,9,0),"")</f>
        <v/>
      </c>
    </row>
    <row r="13" spans="1:16383" ht="31.5" customHeight="1">
      <c r="A13" s="110"/>
      <c r="B13" s="109" t="str">
        <f>IFERROR(VLOOKUP(D13,DB!A:K,11,0),"")</f>
        <v/>
      </c>
      <c r="C13" s="160"/>
      <c r="D13" s="109"/>
      <c r="E13" s="112"/>
      <c r="F13" s="113"/>
      <c r="G13" s="81">
        <f ca="1">IFERROR(NOW()-F13,"-")</f>
        <v>45938.652570486112</v>
      </c>
      <c r="H13" s="113"/>
      <c r="I13" s="109" t="str">
        <f>IFERROR(VLOOKUP(D13,DB!A:F,6,0),"")</f>
        <v/>
      </c>
      <c r="J13" s="108" t="str">
        <f>IFERROR(VLOOKUP(D13,DB!A:G,7,0),"")</f>
        <v/>
      </c>
      <c r="K13" s="114"/>
      <c r="L13" s="150" t="str">
        <f>IFERROR(VLOOKUP(D13,DB!A:I,9,0),"")</f>
        <v/>
      </c>
    </row>
    <row r="14" spans="1:16383" ht="31.5" customHeight="1">
      <c r="A14" s="110"/>
      <c r="B14" s="109" t="str">
        <f>IFERROR(VLOOKUP(D14,DB!A:K,11,0),"")</f>
        <v/>
      </c>
      <c r="C14" s="111"/>
      <c r="D14" s="109"/>
      <c r="E14" s="112"/>
      <c r="F14" s="113"/>
      <c r="G14" s="81">
        <f ca="1">IFERROR(NOW()-F14,"-")</f>
        <v>45938.652570486112</v>
      </c>
      <c r="H14" s="113"/>
      <c r="I14" s="109" t="str">
        <f>IFERROR(VLOOKUP(D14,DB!A:F,6,0),"")</f>
        <v/>
      </c>
      <c r="J14" s="108" t="str">
        <f>IFERROR(VLOOKUP(D14,DB!A:G,7,0),"")</f>
        <v/>
      </c>
      <c r="K14" s="114"/>
      <c r="L14" s="150" t="str">
        <f>IFERROR(VLOOKUP(D14,DB!A:I,9,0),"")</f>
        <v/>
      </c>
    </row>
    <row r="15" spans="1:16383" ht="31.5" customHeight="1">
      <c r="A15" s="110"/>
      <c r="B15" s="109" t="str">
        <f>IFERROR(VLOOKUP(D15,DB!A:K,11,0),"")</f>
        <v/>
      </c>
      <c r="C15" s="111"/>
      <c r="D15" s="109"/>
      <c r="E15" s="112"/>
      <c r="F15" s="113"/>
      <c r="G15" s="81">
        <f ca="1">IFERROR(NOW()-F15,"-")</f>
        <v>45938.652570486112</v>
      </c>
      <c r="H15" s="113"/>
      <c r="I15" s="109" t="str">
        <f>IFERROR(VLOOKUP(D15,DB!A:F,6,0),"")</f>
        <v/>
      </c>
      <c r="J15" s="108" t="str">
        <f>IFERROR(VLOOKUP(D15,DB!A:G,7,0),"")</f>
        <v/>
      </c>
      <c r="K15" s="114"/>
      <c r="L15" s="150" t="str">
        <f>IFERROR(VLOOKUP(D15,DB!A:I,9,0),"")</f>
        <v/>
      </c>
    </row>
    <row r="16" spans="1:16383" ht="31.5" customHeight="1">
      <c r="A16" s="110"/>
      <c r="B16" s="109" t="str">
        <f>IFERROR(VLOOKUP(D16,DB!A:K,11,0),"")</f>
        <v/>
      </c>
      <c r="C16" s="111"/>
      <c r="D16" s="109"/>
      <c r="E16" s="112"/>
      <c r="F16" s="113"/>
      <c r="G16" s="81">
        <f ca="1">IFERROR(NOW()-F16,"-")</f>
        <v>45938.652570486112</v>
      </c>
      <c r="H16" s="113"/>
      <c r="I16" s="109" t="str">
        <f>IFERROR(VLOOKUP(D16,DB!A:F,6,0),"")</f>
        <v/>
      </c>
      <c r="J16" s="108" t="str">
        <f>IFERROR(VLOOKUP(D16,DB!A:G,7,0),"")</f>
        <v/>
      </c>
      <c r="K16" s="114"/>
      <c r="L16" s="150" t="str">
        <f>IFERROR(VLOOKUP(D16,DB!A:I,9,0),"")</f>
        <v/>
      </c>
    </row>
    <row r="17" spans="1:12" ht="31.5" customHeight="1">
      <c r="A17" s="110"/>
      <c r="B17" s="109" t="str">
        <f>IFERROR(VLOOKUP(D17,DB!A:K,11,0),"")</f>
        <v/>
      </c>
      <c r="C17" s="111"/>
      <c r="D17" s="109"/>
      <c r="E17" s="112"/>
      <c r="F17" s="113"/>
      <c r="G17" s="81">
        <f ca="1">IFERROR(NOW()-F17,"-")</f>
        <v>45938.652570486112</v>
      </c>
      <c r="H17" s="113"/>
      <c r="I17" s="109" t="str">
        <f>IFERROR(VLOOKUP(D17,DB!A:F,6,0),"")</f>
        <v/>
      </c>
      <c r="J17" s="108" t="str">
        <f>IFERROR(VLOOKUP(D17,DB!A:G,7,0),"")</f>
        <v/>
      </c>
      <c r="K17" s="114"/>
      <c r="L17" s="150" t="str">
        <f>IFERROR(VLOOKUP(D17,DB!A:I,9,0),"")</f>
        <v/>
      </c>
    </row>
    <row r="18" spans="1:12" ht="31.5" customHeight="1">
      <c r="A18" s="110"/>
      <c r="B18" s="109" t="str">
        <f>IFERROR(VLOOKUP(D18,DB!A:K,11,0),"")</f>
        <v/>
      </c>
      <c r="C18" s="111"/>
      <c r="D18" s="109"/>
      <c r="E18" s="112"/>
      <c r="F18" s="113"/>
      <c r="G18" s="81">
        <f ca="1">IFERROR(NOW()-F18,"-")</f>
        <v>45938.652570486112</v>
      </c>
      <c r="H18" s="113"/>
      <c r="I18" s="109" t="str">
        <f>IFERROR(VLOOKUP(D18,DB!A:F,6,0),"")</f>
        <v/>
      </c>
      <c r="J18" s="108" t="str">
        <f>IFERROR(VLOOKUP(D18,DB!A:G,7,0),"")</f>
        <v/>
      </c>
      <c r="K18" s="114"/>
      <c r="L18" s="150" t="str">
        <f>IFERROR(VLOOKUP(D18,DB!A:I,9,0),"")</f>
        <v/>
      </c>
    </row>
    <row r="19" spans="1:12" ht="31.5" customHeight="1">
      <c r="A19" s="110"/>
      <c r="B19" s="109" t="str">
        <f>IFERROR(VLOOKUP(D19,DB!A:K,11,0),"")</f>
        <v/>
      </c>
      <c r="C19" s="111"/>
      <c r="D19" s="109"/>
      <c r="E19" s="112"/>
      <c r="F19" s="113"/>
      <c r="G19" s="81">
        <f ca="1">IFERROR(NOW()-F19,"-")</f>
        <v>45938.652570486112</v>
      </c>
      <c r="H19" s="113"/>
      <c r="I19" s="109" t="str">
        <f>IFERROR(VLOOKUP(D19,DB!A:F,6,0),"")</f>
        <v/>
      </c>
      <c r="J19" s="108" t="str">
        <f>IFERROR(VLOOKUP(D19,DB!A:G,7,0),"")</f>
        <v/>
      </c>
      <c r="K19" s="114"/>
      <c r="L19" s="150" t="str">
        <f>IFERROR(VLOOKUP(D19,DB!A:I,9,0),"")</f>
        <v/>
      </c>
    </row>
    <row r="20" spans="1:12" ht="31.5" customHeight="1">
      <c r="A20" s="110"/>
      <c r="B20" s="109" t="str">
        <f>IFERROR(VLOOKUP(D20,DB!A:K,11,0),"")</f>
        <v/>
      </c>
      <c r="C20" s="111"/>
      <c r="D20" s="109"/>
      <c r="E20" s="112"/>
      <c r="F20" s="113"/>
      <c r="G20" s="81">
        <f ca="1">IFERROR(NOW()-F20,"-")</f>
        <v>45938.652570486112</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45938.652570486112</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45938.652570486112</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45938.652570486112</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45938.652570486112</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45938.652570486112</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45938.652570486112</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45938.652570486112</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45938.652570486112</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45938.652570486112</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45938.652570486112</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45938.652570486112</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45938.652570486112</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45938.652570486112</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45938.652570486112</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45938.652570486112</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45938.652570486112</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45938.652570486112</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45938.652570486112</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45938.652570486112</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45938.652570486112</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45938.652570486112</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45938.652570486112</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45938.652570486112</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45938.652570486112</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45938.652570486112</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45938.652570486112</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45938.652570486112</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45938.652570486112</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45938.652570486112</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45938.652570486112</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45938.652570486112</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45938.652570486112</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45938.652570486112</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45938.652570486112</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45938.652570486112</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45938.652570486112</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45938.652570486112</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45938.652570486112</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45938.652570486112</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45938.652570486112</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45938.652570486112</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45938.652570486112</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45938.652570486112</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45938.652570486112</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45938.652570486112</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45938.652570486112</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45938.652570486112</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45938.652570486112</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45938.652570486112</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45938.652570486112</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45938.652570486112</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45938.652570486112</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45938.652570486112</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45938.652570486112</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45938.652570486112</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45938.652570486112</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45938.652570486112</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45938.652570486112</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45938.652570486112</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45938.652570486112</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45938.652570486112</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45938.652570486112</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45938.652570486112</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45938.652570486112</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45938.652570486112</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45938.652570486112</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45938.652570486112</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45938.652570486112</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45938.652570486112</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45938.652570486112</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45938.652570486112</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45938.652570486112</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45938.652570486112</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45938.652570486112</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45938.652570486112</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45938.652570486112</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45938.652570486112</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45938.652570486112</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45938.652570486112</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45938.652570486112</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45938.652570486112</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45938.652570486112</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45938.652570486112</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45938.652570486112</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45938.652570486112</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45938.652570486112</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45938.652570486112</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45938.652570486112</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45938.652570486112</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45938.652570486112</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45938.652570486112</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45938.652570486112</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45938.652570486112</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45938.652570486112</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45938.652570486112</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45938.652570486112</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45938.652570486112</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45938.652570486112</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45938.652570486112</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45938.652570486112</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45938.652570486112</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45938.652570486112</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45938.652570486112</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45938.652570486112</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45938.652570486112</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45938.652570486112</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45938.652570486112</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45938.652570486112</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45938.652570486112</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45938.652570486112</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45938.652570486112</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45938.652570486112</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45938.652570486112</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45938.652570486112</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45938.652570486112</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45938.652570486112</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45938.652570486112</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45938.652570486112</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45938.652570486112</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45938.652570486112</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45938.652570486112</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45938.652570486112</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45938.652570486112</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45938.652570486112</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45938.652570486112</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45938.652570486112</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45938.652570486112</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45938.652570486112</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45938.652570486112</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45938.652570486112</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45938.652570486112</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45938.652570486112</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45938.652570486112</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45938.652570486112</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45938.652570486112</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45938.652570486112</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45938.652570486112</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45938.652570486112</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45938.652570486112</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45938.652570486112</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45938.652570486112</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45938.652570486112</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45938.652570486112</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45938.652570486112</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45938.652570486112</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45938.652570486112</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45938.652570486112</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45938.652570486112</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45938.652570486112</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45938.652570486112</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45938.652570486112</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45938.652570486112</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45938.652570486112</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45938.652570486112</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45938.652570486112</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45938.652570486112</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45938.652570486112</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45938.652570486112</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45938.652570486112</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45938.652570486112</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45938.652570486112</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45938.652570486112</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45938.652570486112</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45938.652570486112</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45938.652570486112</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45938.652570486112</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45938.652570486112</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45938.652570486112</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45938.652570486112</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45938.652570486112</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45938.652570486112</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45938.652570486112</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45938.652570486112</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45938.652570486112</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45938.652570486112</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45938.652570486112</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45938.652570486112</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45938.652570486112</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45938.652570486112</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45938.652570486112</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45938.652570486112</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45938.652570486112</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45938.652570486112</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45938.652570486112</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45938.652570486112</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45938.652570486112</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45938.652570486112</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45938.652570486112</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45938.652570486112</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45938.652570486112</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45938.652570486112</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45938.652570486112</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45938.652570486112</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45938.652570486112</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45938.652570486112</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45938.652570486112</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45938.652570486112</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45938.652570486112</v>
      </c>
      <c r="H218" s="113"/>
      <c r="I218" s="109" t="str">
        <f>IFERROR(VLOOKUP(D218,DB!A:F,6,0),"")</f>
        <v/>
      </c>
      <c r="J218" s="108" t="str">
        <f>IFERROR(VLOOKUP(D218,DB!A:G,7,0),"")</f>
        <v/>
      </c>
      <c r="K218" s="114"/>
      <c r="L218" s="115" t="str">
        <f>IFERROR(VLOOKUP(D218,DB!A:I,9,0),"")</f>
        <v/>
      </c>
    </row>
    <row r="219" spans="1:12" ht="31.5" customHeight="1">
      <c r="A219" s="110"/>
      <c r="B219" s="109" t="str">
        <f>IFERROR(VLOOKUP(D219,DB!A:K,11,0),"")</f>
        <v/>
      </c>
      <c r="C219" s="111"/>
      <c r="D219" s="109"/>
      <c r="E219" s="112"/>
      <c r="F219" s="113"/>
      <c r="G219" s="81">
        <f ca="1">IFERROR(NOW()-F219,"-")</f>
        <v>45938.652570486112</v>
      </c>
      <c r="H219" s="113"/>
      <c r="I219" s="109" t="str">
        <f>IFERROR(VLOOKUP(D219,DB!A:F,6,0),"")</f>
        <v/>
      </c>
      <c r="J219" s="108" t="str">
        <f>IFERROR(VLOOKUP(D219,DB!A:G,7,0),"")</f>
        <v/>
      </c>
      <c r="K219" s="114"/>
      <c r="L219" s="115" t="str">
        <f>IFERROR(VLOOKUP(D219,DB!A:I,9,0),"")</f>
        <v/>
      </c>
    </row>
    <row r="220" spans="1:12" ht="31.5" customHeight="1">
      <c r="A220" s="110"/>
      <c r="B220" s="109" t="str">
        <f>IFERROR(VLOOKUP(D220,DB!A:K,11,0),"")</f>
        <v/>
      </c>
      <c r="C220" s="111"/>
      <c r="D220" s="109"/>
      <c r="E220" s="112"/>
      <c r="F220" s="113"/>
      <c r="G220" s="81">
        <f ca="1">IFERROR(NOW()-F220,"-")</f>
        <v>45938.652570486112</v>
      </c>
      <c r="H220" s="113"/>
      <c r="I220" s="109" t="str">
        <f>IFERROR(VLOOKUP(D220,DB!A:F,6,0),"")</f>
        <v/>
      </c>
      <c r="J220" s="108" t="str">
        <f>IFERROR(VLOOKUP(D220,DB!A:G,7,0),"")</f>
        <v/>
      </c>
      <c r="K220" s="114"/>
      <c r="L220" s="115" t="str">
        <f>IFERROR(VLOOKUP(D220,DB!A:I,9,0),"")</f>
        <v/>
      </c>
    </row>
    <row r="221" spans="1:12" ht="31.5" customHeight="1">
      <c r="A221" s="110"/>
      <c r="B221" s="109" t="str">
        <f>IFERROR(VLOOKUP(D221,DB!A:K,11,0),"")</f>
        <v/>
      </c>
      <c r="C221" s="111"/>
      <c r="D221" s="109"/>
      <c r="E221" s="112"/>
      <c r="F221" s="113"/>
      <c r="G221" s="81">
        <f ca="1">IFERROR(NOW()-F221,"-")</f>
        <v>45938.652570486112</v>
      </c>
      <c r="H221" s="113"/>
      <c r="I221" s="109" t="str">
        <f>IFERROR(VLOOKUP(D221,DB!A:F,6,0),"")</f>
        <v/>
      </c>
      <c r="J221" s="108" t="str">
        <f>IFERROR(VLOOKUP(D221,DB!A:G,7,0),"")</f>
        <v/>
      </c>
      <c r="K221" s="114"/>
      <c r="L221" s="115" t="str">
        <f>IFERROR(VLOOKUP(D221,DB!A:I,9,0),"")</f>
        <v/>
      </c>
    </row>
    <row r="222" spans="1:12" ht="31.5" customHeight="1">
      <c r="A222" s="110"/>
      <c r="B222" s="109" t="str">
        <f>IFERROR(VLOOKUP(D222,DB!A:K,11,0),"")</f>
        <v/>
      </c>
      <c r="C222" s="111"/>
      <c r="D222" s="109"/>
      <c r="E222" s="112"/>
      <c r="F222" s="113"/>
      <c r="G222" s="81">
        <f ca="1">IFERROR(NOW()-F222,"-")</f>
        <v>45938.652570486112</v>
      </c>
      <c r="H222" s="113"/>
      <c r="I222" s="109" t="str">
        <f>IFERROR(VLOOKUP(D222,DB!A:F,6,0),"")</f>
        <v/>
      </c>
      <c r="J222" s="108" t="str">
        <f>IFERROR(VLOOKUP(D222,DB!A:G,7,0),"")</f>
        <v/>
      </c>
      <c r="K222" s="114"/>
      <c r="L222" s="115" t="str">
        <f>IFERROR(VLOOKUP(D222,DB!A:I,9,0),"")</f>
        <v/>
      </c>
    </row>
    <row r="223" spans="1:12" ht="31.5" customHeight="1">
      <c r="A223" s="110"/>
      <c r="B223" s="109" t="str">
        <f>IFERROR(VLOOKUP(D223,DB!A:K,11,0),"")</f>
        <v/>
      </c>
      <c r="C223" s="111"/>
      <c r="D223" s="109"/>
      <c r="E223" s="112"/>
      <c r="F223" s="113"/>
      <c r="G223" s="81">
        <f ca="1">IFERROR(NOW()-F223,"-")</f>
        <v>45938.652570486112</v>
      </c>
      <c r="H223" s="113"/>
      <c r="I223" s="109" t="str">
        <f>IFERROR(VLOOKUP(D223,DB!A:F,6,0),"")</f>
        <v/>
      </c>
      <c r="J223" s="108" t="str">
        <f>IFERROR(VLOOKUP(D223,DB!A:G,7,0),"")</f>
        <v/>
      </c>
      <c r="K223" s="114"/>
      <c r="L223" s="115" t="str">
        <f>IFERROR(VLOOKUP(D223,DB!A:I,9,0),"")</f>
        <v/>
      </c>
    </row>
  </sheetData>
  <dataValidations count="2">
    <dataValidation allowBlank="1" showInputMessage="1" showErrorMessage="1" sqref="E1" xr:uid="{380493DB-286A-4683-AF55-C78F04945A49}"/>
    <dataValidation type="list" allowBlank="1" showInputMessage="1" showErrorMessage="1" sqref="E3 E5 E7:E22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2025-10-08T12:40:44Z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