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79" documentId="13_ncr:1_{F6CB121F-512D-4AA6-A0C1-0FB36C537598}" xr6:coauthVersionLast="47" xr6:coauthVersionMax="47" xr10:uidLastSave="{8B6C8F82-8196-4393-8B28-2911DF579E35}"/>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<sst xmlns="http://schemas.openxmlformats.org/spreadsheetml/2006/main" count="178604" uniqueCount="39087">
  <si>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</si>
  <si>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</si>
  <si>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</si>
  <si>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</si>
  <si>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</si>
  <si>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</si>
  <si>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</si>
  <si>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</si>
  <si>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</si>
  <si>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</si>
  <si>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</si>
  <si>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</si>
  <si>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</si>
  <si>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</si>
  <si>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</si>
  <si>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</si>
  <si>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</si>
  <si>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</si>
  <si>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</si>
  <si>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</si>
  <si>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</si>
  <si>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</si>
  <si>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</si>
  <si>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</si>
  <si>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</si>
  <si>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</si>
  <si>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</si>
  <si>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</si>
  <si>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</si>
  <si>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</si>
  <si>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</si>
  <si>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</si>
  <si>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</si>
  <si>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</si>
  <si>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</si>
  <si>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</si>
  <si>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</si>
  <si>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</si>
  <si>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</si>
  <si>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</si>
  <si>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</si>
  <si>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</si>
  <si>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</si>
  <si>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</si>
  <si>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</si>
  <si>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</si>
  <si>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</si>
  <si>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</si>
  <si>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</si>
  <si>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</si>
  <si>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</si>
  <si>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</si>
  <si>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</si>
  <si>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</si>
  <si>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</si>
  <si>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</si>
  <si>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</si>
  <si>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</si>
  <si>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</si>
  <si>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</si>
  <si>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</si>
  <si>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</si>
  <si>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</si>
  <si>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</si>
  <si>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</si>
  <si>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</si>
  <si>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</si>
  <si>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</si>
  <si>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</si>
  <si>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</si>
  <si>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</si>
  <si>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</si>
  <si>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</si>
  <si>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</si>
  <si>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</si>
  <si>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</si>
  <si>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</si>
  <si>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</si>
  <si>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</si>
  <si>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</si>
  <si>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</si>
  <si>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</si>
  <si>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</si>
  <si>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</si>
  <si>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</si>
  <si>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</si>
  <si>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</si>
  <si>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</si>
  <si>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</si>
  <si>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</si>
  <si>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</si>
  <si>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</si>
  <si>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</si>
  <si>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</si>
  <si>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</si>
  <si>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</si>
  <si>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</si>
  <si>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</si>
  <si>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</si>
  <si>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</si>
  <si>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</si>
  <si>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</si>
  <si>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</si>
  <si>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</si>
  <si>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</si>
  <si>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</si>
  <si>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</si>
  <si>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</si>
  <si>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</si>
  <si>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</si>
  <si>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</si>
  <si>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</si>
  <si>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</si>
  <si>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</si>
  <si>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</si>
  <si>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</si>
  <si>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</si>
  <si>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</si>
  <si>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</si>
  <si>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</si>
  <si>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</si>
  <si>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</si>
  <si>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</si>
  <si>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</si>
  <si>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</si>
  <si>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</si>
  <si>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</si>
  <si>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</si>
  <si>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</si>
  <si>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</si>
  <si>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</si>
  <si>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</si>
  <si>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</si>
  <si>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</si>
  <si>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</si>
  <si>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</si>
  <si>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</si>
  <si>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</si>
  <si>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</si>
  <si>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</si>
  <si>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</si>
  <si>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</si>
  <si>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</si>
  <si>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</si>
  <si>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</si>
  <si>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</si>
  <si>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</si>
  <si>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</si>
  <si>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</si>
  <si>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</si>
  <si>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</si>
  <si>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</si>
  <si>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</si>
  <si>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</si>
  <si>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</si>
  <si>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</si>
  <si>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</si>
  <si>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</si>
  <si>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</si>
  <si>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</si>
  <si>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</si>
  <si>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</si>
  <si>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</si>
  <si>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</si>
  <si>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</si>
  <si>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</si>
  <si>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</si>
  <si>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</si>
  <si>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</si>
  <si>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</si>
  <si>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</si>
  <si>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</si>
  <si>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</si>
  <si>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</si>
  <si>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</si>
  <si>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</si>
  <si>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</si>
  <si>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</si>
  <si>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</si>
  <si>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</si>
  <si>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</si>
  <si>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</si>
  <si>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</si>
  <si>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</si>
  <si>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</si>
  <si>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</si>
  <si>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</si>
  <si>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</si>
  <si>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</si>
  <si>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</si>
  <si>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</si>
  <si>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</si>
  <si>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</si>
  <si>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</si>
  <si>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</si>
  <si>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</si>
  <si>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</si>
  <si>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</si>
  <si>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</si>
  <si>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</si>
  <si>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</si>
  <si>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</si>
  <si>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</si>
  <si>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</si>
  <si>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</si>
  <si>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</si>
  <si>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</si>
  <si>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</si>
  <si>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</si>
  <si>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</si>
  <si>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</si>
  <si>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</si>
  <si>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</si>
  <si>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</si>
  <si>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</si>
  <si>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</si>
  <si>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</si>
  <si>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</si>
  <si>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</si>
  <si>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</si>
  <si>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</si>
  <si>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</si>
  <si>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</si>
  <si>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</si>
  <si>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</si>
  <si>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</si>
  <si>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</si>
  <si>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</si>
  <si>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</si>
  <si>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</si>
  <si>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</si>
  <si>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</si>
  <si>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</si>
  <si>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</si>
  <si>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</si>
  <si>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</si>
  <si>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</si>
  <si>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</si>
  <si>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</si>
  <si>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</si>
  <si>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</si>
  <si>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</si>
  <si>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</si>
  <si>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</si>
  <si>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</si>
  <si>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</si>
  <si>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</si>
  <si>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</si>
  <si>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</si>
  <si>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</si>
  <si>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</si>
  <si>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</si>
  <si>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</si>
  <si>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</si>
  <si>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</si>
  <si>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</si>
  <si>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</si>
  <si>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</si>
  <si>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</si>
  <si>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</si>
  <si>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</si>
  <si>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</si>
  <si>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</si>
  <si>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</si>
  <si>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</si>
  <si>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</si>
  <si>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</si>
  <si>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</si>
  <si>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</si>
  <si>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</si>
  <si>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</si>
  <si>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</si>
  <si>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</si>
  <si>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</si>
  <si>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</si>
  <si>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</si>
  <si>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</si>
  <si>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</si>
  <si>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</si>
  <si>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</si>
  <si>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</si>
  <si>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</si>
  <si>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</si>
  <si>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</si>
  <si>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</si>
  <si>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</si>
  <si>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</si>
  <si>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</si>
  <si>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</si>
  <si>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</si>
  <si>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</si>
  <si>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</si>
  <si>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</si>
  <si>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</si>
  <si>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</si>
  <si>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</si>
  <si>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</si>
  <si>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</si>
  <si>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</si>
  <si>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</si>
  <si>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</si>
  <si>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</si>
  <si>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</si>
  <si>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</si>
  <si>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</si>
  <si>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</si>
  <si>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</si>
  <si>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</si>
  <si>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</si>
  <si>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</si>
  <si>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</si>
  <si>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</si>
  <si>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</si>
  <si>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</si>
  <si>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</si>
  <si>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</si>
  <si>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</si>
  <si>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</si>
  <si>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</si>
  <si>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</si>
  <si>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</si>
  <si>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</si>
  <si>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</si>
  <si>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</si>
  <si>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</si>
  <si>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</si>
  <si>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</si>
  <si>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</si>
  <si>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</si>
  <si>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</si>
  <si>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</si>
  <si>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</si>
  <si>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</si>
  <si>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</si>
  <si>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</si>
  <si>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</si>
  <si>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</si>
  <si>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</si>
  <si>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</si>
  <si>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</si>
  <si>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</si>
  <si>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</si>
  <si>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</si>
  <si>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</si>
  <si>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</si>
  <si>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</si>
  <si>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</si>
  <si>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</si>
  <si>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</si>
  <si>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</si>
  <si>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</si>
  <si>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</si>
  <si>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</si>
  <si>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</si>
  <si>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</si>
  <si>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</si>
  <si>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</si>
  <si>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</si>
  <si>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</si>
  <si>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</si>
  <si>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</si>
  <si>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</si>
  <si>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</si>
  <si>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</si>
  <si>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</si>
  <si>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</si>
  <si>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</si>
  <si>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</si>
  <si>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</si>
  <si>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</si>
  <si>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</si>
  <si>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</si>
  <si>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</si>
  <si>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</si>
  <si>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</si>
  <si>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</si>
  <si>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</si>
  <si>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</si>
  <si>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</si>
  <si>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</si>
  <si>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</si>
  <si>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</si>
  <si>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</si>
  <si>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</si>
  <si>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</si>
  <si>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</si>
  <si>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</si>
  <si>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</si>
  <si>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</si>
  <si>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</si>
  <si>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</si>
  <si>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</si>
  <si>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</si>
  <si>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</si>
  <si>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</si>
  <si>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</si>
  <si>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</si>
  <si>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</si>
  <si>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</si>
  <si>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</si>
  <si>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</si>
  <si>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</si>
  <si>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</si>
  <si>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</si>
  <si>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</si>
  <si>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</si>
  <si>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</si>
  <si>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</si>
  <si>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</si>
  <si>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</si>
  <si>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</si>
  <si>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</si>
  <si>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</si>
  <si>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</si>
  <si>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</si>
  <si>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</si>
  <si>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</si>
  <si>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</si>
  <si>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</si>
  <si>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</si>
  <si>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</si>
  <si>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</si>
  <si>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</si>
  <si>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</si>
  <si>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</si>
  <si>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</si>
  <si>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</si>
  <si>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</si>
  <si>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</si>
  <si>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</si>
  <si>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</si>
  <si>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</si>
  <si>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</si>
  <si>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</si>
  <si>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</si>
  <si>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</si>
  <si>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</si>
  <si>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</si>
  <si>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</si>
  <si>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</si>
  <si>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</si>
  <si>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</si>
  <si>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</si>
  <si>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</si>
  <si>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</si>
  <si>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</si>
  <si>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</si>
  <si>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</si>
  <si>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</si>
  <si>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</si>
  <si>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</si>
  <si>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</si>
  <si>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</si>
  <si>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</si>
  <si>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</si>
  <si>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</si>
  <si>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</si>
  <si>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</si>
  <si>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</si>
  <si>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</si>
  <si>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</si>
  <si>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</si>
  <si>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</si>
  <si>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</si>
  <si>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</si>
  <si>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</si>
  <si>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</si>
  <si>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</si>
  <si>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</si>
  <si>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</si>
  <si>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</si>
  <si>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</si>
  <si>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</si>
  <si>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</si>
  <si>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</si>
  <si>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</si>
  <si>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</si>
  <si>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</si>
  <si>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</si>
  <si>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</si>
  <si>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</si>
  <si>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</si>
  <si>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</si>
  <si>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</si>
  <si>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</si>
  <si>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</si>
  <si>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</si>
  <si>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</si>
  <si>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</si>
  <si>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</si>
  <si>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</si>
  <si>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</si>
  <si>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</si>
  <si>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</si>
  <si>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</si>
  <si>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</si>
  <si>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</si>
  <si>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</si>
  <si>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</si>
  <si>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</si>
  <si>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</si>
  <si>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</si>
  <si>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</si>
  <si>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</si>
  <si>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</si>
  <si>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</si>
  <si>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</si>
  <si>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</si>
  <si>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</si>
  <si>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</si>
  <si>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</si>
  <si>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</si>
  <si>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</si>
  <si>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</si>
  <si>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</si>
  <si>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</si>
  <si>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</si>
  <si>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</si>
  <si>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</si>
  <si>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</si>
  <si>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</si>
  <si>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</si>
  <si>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</si>
  <si>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</si>
  <si>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</si>
  <si>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</si>
  <si>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</si>
  <si>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</si>
  <si>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</si>
  <si>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</si>
  <si>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</si>
  <si>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</si>
  <si>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</si>
  <si>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</si>
  <si>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</si>
  <si>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</si>
  <si>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</si>
  <si>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</si>
  <si>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</si>
  <si>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</si>
  <si>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</si>
  <si>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</si>
  <si>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</si>
  <si>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</si>
  <si>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</si>
  <si>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</si>
  <si>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</si>
  <si>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</si>
  <si>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</si>
  <si>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</si>
  <si>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</si>
  <si>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</si>
  <si>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</si>
  <si>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</si>
  <si>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</si>
  <si>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</si>
  <si>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</si>
  <si>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</si>
  <si>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</si>
  <si>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</si>
  <si>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</si>
  <si>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</si>
  <si>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</si>
  <si>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</si>
  <si>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</si>
  <si>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</si>
  <si>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</si>
  <si>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</si>
  <si>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</si>
  <si>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</si>
  <si>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</si>
  <si>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</si>
  <si>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</si>
  <si>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</si>
  <si>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</si>
  <si>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</si>
  <si>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</si>
  <si>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</si>
  <si>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</si>
  <si>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</si>
  <si>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</si>
  <si>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</si>
  <si>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</si>
  <si>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</si>
  <si>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</si>
  <si>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</si>
  <si>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</si>
  <si>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</si>
  <si>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</si>
  <si>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</si>
  <si>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</si>
  <si>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</si>
  <si>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</si>
  <si>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</si>
  <si>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</si>
  <si>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</si>
  <si>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</si>
  <si>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</si>
  <si>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</si>
  <si>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</si>
  <si>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</si>
  <si>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</si>
  <si>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</si>
  <si>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</si>
  <si>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</si>
  <si>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</si>
  <si>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</si>
  <si>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</si>
  <si>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</si>
  <si>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</si>
  <si>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</si>
  <si>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</si>
  <si>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</si>
  <si>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</si>
  <si>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</si>
  <si>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</si>
  <si>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</si>
  <si>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</si>
  <si>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</si>
  <si>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</si>
  <si>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</si>
  <si>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</si>
  <si>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</si>
  <si>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</si>
  <si>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</si>
  <si>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</si>
  <si>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</si>
  <si>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</si>
  <si>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</si>
  <si>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</si>
  <si>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</si>
  <si>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</si>
  <si>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</si>
  <si>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</si>
  <si>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</si>
  <si>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</si>
  <si>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</si>
  <si>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</si>
  <si>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</si>
  <si>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</si>
  <si>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</si>
  <si>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</si>
  <si>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</si>
  <si>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</si>
  <si>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</si>
  <si>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</si>
  <si>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</si>
  <si>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</si>
  <si>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</si>
  <si>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</si>
  <si>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</si>
  <si>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</si>
  <si>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</si>
  <si>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</si>
  <si>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</si>
  <si>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</si>
  <si>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</si>
  <si>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</si>
  <si>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</si>
  <si>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</si>
  <si>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</si>
  <si>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</si>
  <si>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</si>
  <si>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</si>
  <si>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</si>
  <si>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</si>
  <si>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</si>
  <si>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</si>
  <si>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</si>
  <si>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</si>
  <si>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</si>
  <si>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</si>
  <si>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</si>
  <si>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</si>
  <si>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</si>
  <si>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</si>
  <si>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</si>
  <si>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</si>
  <si>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</si>
  <si>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</si>
  <si>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</si>
  <si>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</si>
  <si>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</si>
  <si>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</si>
  <si>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</si>
  <si>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</si>
  <si>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</si>
  <si>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</si>
  <si>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</si>
  <si>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</si>
  <si>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</si>
  <si>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</si>
  <si>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</si>
  <si>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</si>
  <si>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</si>
  <si>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</si>
  <si>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</si>
  <si>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</si>
  <si>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</si>
  <si>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</si>
  <si>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</si>
  <si>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</si>
  <si>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</si>
  <si>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</si>
  <si>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</si>
  <si>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</si>
  <si>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</si>
  <si>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</si>
  <si>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</si>
  <si>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</si>
  <si>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</si>
  <si>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</si>
  <si>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</si>
  <si>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</si>
  <si>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</si>
  <si>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</si>
  <si>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</si>
  <si>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</si>
  <si>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</si>
  <si>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</si>
  <si>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</si>
  <si>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</si>
  <si>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</si>
  <si>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</si>
  <si>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</si>
  <si>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</si>
  <si>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</si>
  <si>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</si>
  <si>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</si>
  <si>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</si>
  <si>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</si>
  <si>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</si>
  <si>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</si>
  <si>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</si>
  <si>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</si>
  <si>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</si>
  <si>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</si>
  <si>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</si>
  <si>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</si>
  <si>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</si>
  <si>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</si>
  <si>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</si>
  <si>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</si>
  <si>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</si>
  <si>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</si>
  <si>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</si>
  <si>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</si>
  <si>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</si>
  <si>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</si>
  <si>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</si>
  <si>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</si>
  <si>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</si>
  <si>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</si>
  <si>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</si>
  <si>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</si>
  <si>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</si>
  <si>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</si>
  <si>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</si>
  <si>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</si>
  <si>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</si>
  <si>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</si>
  <si>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</si>
  <si>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</si>
  <si>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</si>
  <si>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</si>
  <si>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</si>
  <si>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</si>
  <si>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</si>
  <si>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</si>
  <si>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</si>
  <si>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</si>
  <si>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</si>
  <si>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</si>
  <si>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</si>
  <si>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</si>
  <si>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</si>
  <si>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</si>
  <si>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</si>
  <si>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</si>
  <si>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</si>
  <si>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</si>
  <si>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</si>
  <si>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</si>
  <si>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</si>
  <si>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</si>
  <si>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</si>
  <si>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</si>
  <si>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</si>
  <si>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</si>
  <si>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</si>
  <si>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</si>
  <si>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</si>
  <si>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</si>
  <si>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</si>
  <si>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</si>
  <si>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</si>
  <si>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</si>
  <si>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</si>
  <si>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</si>
  <si>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</si>
  <si>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</si>
  <si>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</si>
  <si>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</si>
  <si>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</si>
  <si>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</si>
  <si>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</si>
  <si>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</si>
  <si>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</si>
  <si>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</si>
  <si>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</si>
  <si>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</si>
  <si>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</si>
  <si>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</si>
  <si>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</si>
  <si>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</si>
  <si>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</si>
  <si>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</si>
  <si>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</si>
  <si>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</si>
  <si>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</si>
  <si>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</si>
  <si>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</si>
  <si>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</si>
  <si>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</si>
  <si>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</si>
  <si>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</si>
  <si>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</si>
  <si>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</si>
  <si>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</si>
  <si>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</si>
  <si>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</si>
  <si>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</si>
  <si>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</si>
  <si>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</si>
  <si>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</si>
  <si>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</si>
  <si>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</si>
  <si>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</si>
  <si>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</si>
  <si>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</si>
  <si>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</si>
  <si>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</si>
  <si>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</si>
  <si>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</si>
  <si>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</si>
  <si>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</si>
  <si>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</si>
  <si>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</si>
  <si>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</si>
  <si>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</si>
  <si>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</si>
  <si>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</si>
  <si>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</si>
  <si>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</si>
  <si>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</si>
  <si>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</si>
  <si>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</si>
  <si>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</si>
  <si>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</si>
  <si>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</si>
  <si>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</si>
  <si>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</si>
  <si>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</si>
  <si>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</si>
  <si>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</si>
  <si>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</si>
  <si>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</si>
  <si>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</si>
  <si>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</si>
  <si>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</si>
  <si>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</si>
  <si>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</si>
  <si>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</si>
  <si>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</si>
  <si>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</si>
  <si>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</si>
  <si>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</si>
  <si>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</si>
  <si>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</si>
  <si>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</si>
  <si>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</si>
  <si>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</si>
  <si>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</si>
  <si>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</si>
  <si>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</si>
  <si>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</si>
  <si>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</si>
  <si>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</si>
  <si>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</si>
  <si>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</si>
  <si>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</si>
  <si>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</si>
  <si>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</si>
  <si>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</si>
  <si>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</si>
  <si>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</si>
  <si>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</si>
  <si>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</si>
  <si>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</si>
  <si>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</si>
  <si>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</si>
  <si>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</si>
  <si>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</si>
  <si>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</si>
  <si>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</si>
  <si>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</si>
  <si>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</si>
  <si>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</si>
  <si>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</si>
  <si>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</si>
  <si>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</si>
  <si>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</si>
  <si>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</si>
  <si>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</si>
  <si>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</si>
  <si>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</si>
  <si>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</si>
  <si>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</si>
  <si>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</si>
  <si>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</si>
  <si>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</si>
  <si>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</si>
  <si>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</si>
  <si>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</si>
  <si>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</si>
  <si>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</si>
  <si>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</si>
  <si>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</si>
  <si>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</si>
  <si>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</si>
  <si>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</si>
  <si>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</si>
  <si>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</si>
  <si>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</si>
  <si>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</si>
  <si>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</si>
  <si>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</si>
  <si>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</si>
  <si>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</si>
  <si>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</si>
  <si>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</si>
  <si>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</si>
  <si>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</si>
  <si>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</si>
  <si>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</si>
  <si>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</si>
  <si>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</si>
  <si>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</si>
  <si>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</si>
  <si>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</si>
  <si>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</si>
  <si>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</si>
  <si>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</si>
  <si>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</si>
  <si>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</si>
  <si>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</si>
  <si>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</si>
  <si>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</si>
  <si>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</si>
  <si>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</si>
  <si>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</si>
  <si>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</si>
  <si>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</si>
  <si>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</si>
  <si>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</si>
  <si>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</si>
  <si>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</si>
  <si>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</si>
  <si>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</si>
  <si>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</si>
  <si>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</si>
  <si>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</si>
  <si>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</si>
  <si>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</si>
  <si>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</si>
  <si>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</si>
  <si>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</si>
  <si>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</si>
  <si>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</si>
  <si>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</si>
  <si>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</si>
  <si>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</si>
  <si>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</si>
  <si>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</si>
  <si>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</si>
  <si>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</si>
  <si>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</si>
  <si>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</si>
  <si>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</si>
  <si>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</si>
  <si>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</si>
  <si>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</si>
  <si>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</si>
  <si>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</si>
  <si>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</si>
  <si>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</si>
  <si>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</si>
  <si>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</si>
  <si>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</si>
  <si>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</si>
  <si>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</si>
  <si>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</si>
  <si>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</si>
  <si>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</si>
  <si>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</si>
  <si>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</si>
  <si>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</si>
  <si>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</si>
  <si>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</si>
  <si>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</si>
  <si>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</si>
  <si>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</si>
  <si>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</si>
  <si>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</si>
  <si>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</si>
  <si>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</si>
  <si>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</si>
  <si>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</si>
  <si>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</si>
  <si>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</si>
  <si>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</si>
  <si>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</si>
  <si>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</si>
  <si>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</si>
  <si>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</si>
  <si>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</si>
  <si>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</si>
  <si>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</si>
  <si>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</si>
  <si>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</si>
  <si>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</si>
  <si>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</si>
  <si>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</si>
  <si>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</si>
  <si>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</si>
  <si>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</si>
  <si>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</si>
  <si>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</si>
  <si>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</si>
  <si>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</si>
  <si>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</si>
  <si>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</si>
  <si>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</si>
  <si>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</si>
  <si>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</si>
  <si>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</si>
  <si>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</si>
  <si>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</si>
  <si>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</si>
  <si>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</si>
  <si>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</si>
  <si>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</si>
  <si>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</si>
  <si>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</si>
  <si>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</si>
  <si>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</si>
  <si>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</si>
  <si>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</si>
  <si>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</si>
  <si>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</si>
  <si>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</si>
  <si>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</si>
  <si>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</si>
  <si>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</si>
  <si>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</si>
  <si>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</si>
  <si>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</si>
  <si>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</si>
  <si>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</si>
  <si>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</si>
  <si>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</si>
  <si>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</si>
  <si>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</si>
  <si>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</si>
  <si>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</si>
  <si>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</si>
  <si>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</si>
  <si>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</si>
  <si>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</si>
  <si>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</si>
  <si>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</si>
  <si>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</si>
  <si>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</si>
  <si>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</si>
  <si>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</si>
  <si>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</si>
  <si>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</si>
  <si>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</si>
  <si>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</si>
  <si>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</si>
  <si>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</si>
  <si>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</si>
  <si>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</si>
  <si>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</si>
  <si>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</si>
  <si>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</si>
  <si>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</si>
  <si>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</si>
  <si>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</si>
  <si>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</si>
  <si>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</si>
  <si>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</si>
  <si>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</si>
  <si>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</si>
  <si>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</si>
  <si>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</si>
  <si>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</si>
  <si>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</si>
  <si>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</si>
  <si>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</si>
  <si>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</si>
  <si>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</si>
  <si>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</si>
  <si>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</si>
  <si>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</si>
  <si>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</si>
  <si>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</si>
  <si>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</si>
  <si>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</si>
  <si>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</si>
  <si>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</si>
  <si>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</si>
  <si>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</si>
  <si>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</si>
  <si>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</si>
  <si>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</si>
  <si>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</si>
  <si>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</si>
  <si>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</si>
  <si>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</si>
  <si>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</si>
  <si>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</si>
  <si>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</si>
  <si>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</si>
  <si>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</si>
  <si>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</si>
  <si>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</si>
  <si>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</si>
  <si>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</si>
  <si>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</si>
  <si>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</si>
  <si>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</si>
  <si>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</si>
  <si>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</si>
  <si>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</si>
  <si>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</si>
  <si>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</si>
  <si>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</si>
  <si>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</si>
  <si>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</si>
  <si>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</si>
  <si>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</si>
  <si>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</si>
  <si>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</si>
  <si>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</si>
  <si>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</si>
  <si>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</si>
  <si>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</si>
  <si>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</si>
  <si>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</si>
  <si>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</si>
  <si>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</si>
  <si>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</si>
  <si>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</si>
  <si>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</si>
  <si>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</si>
  <si>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</si>
  <si>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</si>
  <si>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</si>
  <si>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</si>
  <si>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</si>
  <si>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</si>
  <si>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</si>
  <si>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</si>
  <si>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</si>
  <si>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</si>
  <si>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</si>
  <si>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</si>
  <si>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</si>
  <si>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</si>
  <si>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</si>
  <si>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</si>
  <si>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</si>
  <si>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</si>
  <si>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</si>
  <si>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</si>
  <si>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</si>
  <si>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</si>
  <si>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</si>
  <si>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</si>
  <si>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</si>
  <si>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</si>
  <si>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</si>
  <si>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</si>
  <si>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</si>
  <si>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</si>
  <si>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</si>
  <si>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</si>
  <si>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</si>
  <si>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</si>
  <si>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</si>
  <si>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</si>
  <si>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</si>
  <si>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</si>
  <si>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</si>
  <si>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</si>
  <si>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</si>
  <si>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</si>
  <si>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</si>
  <si>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</si>
  <si>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</si>
  <si>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</si>
  <si>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</si>
  <si>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</si>
  <si>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</si>
  <si>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</si>
  <si>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</si>
  <si>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</si>
  <si>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</si>
  <si>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</si>
  <si>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</si>
  <si>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</si>
  <si>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</si>
  <si>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</si>
  <si>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</si>
  <si>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</si>
  <si>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</si>
  <si>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</si>
  <si>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</si>
  <si>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</si>
  <si>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</si>
  <si>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</si>
  <si>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</si>
  <si>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</si>
  <si>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</si>
  <si>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</si>
  <si>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</si>
  <si>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</si>
  <si>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</si>
  <si>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</si>
  <si>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</si>
  <si>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</si>
  <si>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</si>
  <si>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</si>
  <si>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</si>
  <si>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</si>
  <si>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</si>
  <si>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</si>
  <si>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</si>
  <si>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</si>
  <si>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</si>
  <si>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</si>
  <si>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</si>
  <si>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</si>
  <si>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</si>
  <si>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</si>
  <si>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</si>
  <si>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</si>
  <si>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</si>
  <si>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</si>
  <si>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</si>
  <si>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</si>
  <si>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</si>
  <si>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</si>
  <si>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</si>
  <si>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</si>
  <si>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</si>
  <si>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</si>
  <si>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</si>
  <si>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</si>
  <si>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</si>
  <si>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</si>
  <si>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</si>
  <si>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</si>
  <si>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</si>
  <si>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</si>
  <si>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</si>
  <si>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</si>
  <si>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</si>
  <si>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</si>
  <si>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</si>
  <si>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</si>
  <si>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</si>
  <si>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</si>
  <si>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</si>
  <si>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</si>
  <si>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</si>
  <si>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</si>
  <si>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</si>
  <si>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</si>
  <si>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</si>
  <si>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</si>
  <si>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</si>
  <si>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</si>
  <si>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</si>
  <si>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</si>
  <si>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</si>
  <si>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</si>
  <si>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</si>
  <si>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</si>
  <si>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</si>
  <si>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</si>
  <si>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</si>
  <si>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</si>
  <si>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</si>
  <si>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</si>
  <si>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</si>
  <si>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</si>
  <si>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</si>
  <si>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</si>
  <si>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</si>
  <si>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</si>
  <si>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</si>
  <si>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</si>
  <si>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</si>
  <si>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</si>
  <si>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</si>
  <si>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</si>
  <si>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</si>
  <si>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</si>
  <si>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</si>
  <si>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</si>
  <si>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</si>
  <si>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</si>
  <si>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</si>
  <si>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</si>
  <si>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</si>
  <si>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</si>
  <si>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</si>
  <si>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</si>
  <si>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</si>
  <si>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</si>
  <si>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</si>
  <si>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</si>
  <si>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</si>
  <si>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</si>
  <si>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</si>
  <si>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</si>
  <si>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</si>
  <si>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</si>
  <si>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</si>
  <si>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</si>
  <si>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</si>
  <si>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</si>
  <si>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</si>
  <si>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</si>
  <si>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</si>
  <si>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</si>
  <si>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</si>
  <si>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</si>
  <si>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</si>
  <si>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</si>
  <si>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</si>
  <si>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</si>
  <si>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</si>
  <si>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</si>
  <si>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</si>
  <si>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</si>
  <si>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</si>
  <si>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</si>
  <si>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</si>
  <si>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</si>
  <si>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</si>
  <si>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</si>
  <si>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</si>
  <si>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</si>
  <si>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</si>
  <si>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</si>
  <si>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</si>
  <si>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</si>
  <si>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</si>
  <si>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</si>
  <si>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</si>
  <si>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</si>
  <si>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</si>
  <si>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</si>
  <si>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</si>
  <si>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</si>
  <si>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</si>
  <si>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</si>
  <si>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</si>
  <si>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</si>
  <si>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</si>
  <si>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</si>
  <si>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</si>
  <si>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</si>
  <si>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</si>
  <si>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</si>
  <si>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</si>
  <si>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</si>
  <si>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</si>
  <si>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</si>
  <si>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</si>
  <si>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</si>
  <si>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</si>
  <si>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</si>
  <si>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</si>
  <si>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</si>
  <si>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</si>
  <si>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</si>
  <si>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</si>
  <si>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</si>
  <si>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</si>
  <si>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</si>
  <si>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</si>
  <si>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</si>
  <si>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</si>
  <si>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</si>
  <si>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</si>
  <si>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</si>
  <si>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</si>
  <si>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</si>
  <si>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</si>
  <si>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</si>
  <si>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</si>
  <si>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</si>
  <si>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</si>
  <si>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</si>
  <si>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</si>
  <si>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</si>
  <si>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</si>
  <si>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</si>
  <si>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</si>
  <si>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</si>
  <si>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</si>
  <si>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</si>
  <si>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</si>
  <si>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</si>
  <si>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</si>
  <si>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</si>
  <si>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</si>
  <si>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</si>
  <si>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</si>
  <si>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</si>
  <si>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</si>
  <si>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</si>
  <si>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</si>
  <si>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</si>
  <si>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</si>
  <si>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</si>
  <si>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</si>
  <si>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</si>
  <si>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</si>
  <si>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</si>
  <si>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</si>
  <si>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</si>
  <si>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</si>
  <si>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</si>
  <si>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</si>
  <si>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</si>
  <si>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</si>
  <si>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</si>
  <si>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</si>
  <si>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</si>
  <si>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</si>
  <si>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</si>
  <si>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</si>
  <si>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</si>
  <si>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</si>
  <si>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</si>
  <si>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</si>
  <si>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</si>
  <si>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</si>
  <si>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</si>
  <si>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</si>
  <si>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</si>
  <si>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</si>
  <si>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</si>
  <si>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</si>
  <si>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</si>
  <si>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</si>
  <si>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</si>
  <si>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</si>
  <si>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</si>
  <si>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</si>
  <si>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</si>
  <si>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</si>
  <si>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</si>
  <si>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</si>
  <si>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</si>
  <si>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</si>
  <si>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</si>
  <si>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</si>
  <si>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</si>
  <si>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</si>
  <si>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</si>
  <si>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</si>
  <si>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</si>
  <si>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</si>
  <si>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</si>
  <si>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</si>
  <si>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</si>
  <si>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</si>
  <si>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</si>
  <si>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</si>
  <si>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</si>
  <si>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</si>
  <si>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</si>
  <si>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</si>
  <si>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</si>
  <si>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</si>
  <si>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</si>
  <si>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</si>
  <si>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</si>
  <si>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</si>
  <si>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</si>
  <si>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</si>
  <si>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</si>
  <si>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</si>
  <si>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</si>
  <si>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</si>
  <si>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</si>
  <si>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</si>
  <si>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</si>
  <si>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</si>
  <si>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</si>
  <si>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</si>
  <si>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</si>
  <si>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</si>
  <si>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</si>
  <si>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</si>
  <si>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</si>
  <si>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</si>
  <si>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</si>
  <si>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</si>
  <si>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</si>
  <si>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</si>
  <si>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</si>
  <si>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</si>
  <si>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</si>
  <si>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</si>
  <si>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</si>
  <si>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</si>
  <si>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</si>
  <si>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</si>
  <si>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</si>
  <si>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</si>
  <si>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</si>
  <si>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</si>
  <si>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</si>
  <si>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</si>
  <si>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</si>
  <si>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</si>
  <si>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</si>
  <si>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</si>
  <si>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</si>
  <si>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</si>
  <si>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</si>
  <si>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</si>
  <si>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</si>
  <si>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</si>
  <si>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</si>
  <si>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</si>
  <si>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</si>
  <si>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</si>
  <si>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</si>
  <si>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</si>
  <si>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</si>
  <si>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</si>
  <si>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</si>
  <si>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</si>
  <si>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</si>
  <si>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</si>
  <si>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</si>
  <si>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</si>
  <si>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</si>
  <si>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</si>
  <si>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</si>
  <si>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</si>
  <si>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</si>
  <si>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</si>
  <si>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</si>
  <si>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</si>
  <si>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</si>
  <si>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</si>
  <si>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</si>
  <si>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</si>
  <si>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</si>
  <si>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</si>
  <si>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</si>
  <si>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</si>
  <si>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</si>
  <si>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</si>
  <si>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</si>
  <si>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</si>
  <si>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</si>
  <si>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</si>
  <si>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</si>
  <si>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</si>
  <si>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</si>
  <si>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</si>
  <si>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</si>
  <si>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</si>
  <si>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</si>
  <si>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</si>
  <si>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</si>
  <si>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</si>
  <si>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</si>
  <si>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</si>
  <si>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</si>
  <si>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</si>
  <si>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</si>
  <si>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</si>
  <si>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</si>
  <si>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</si>
  <si>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</si>
  <si>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</si>
  <si>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</si>
  <si>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</si>
  <si>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</si>
  <si>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</si>
  <si>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</si>
  <si>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</si>
  <si>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</si>
  <si>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</si>
  <si>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</si>
  <si>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</si>
  <si>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</si>
  <si>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</si>
  <si>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</si>
  <si>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</si>
  <si>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</si>
  <si>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</si>
  <si>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</si>
  <si>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</si>
  <si>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</si>
  <si>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</si>
  <si>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</si>
  <si>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</si>
  <si>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</si>
  <si>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</si>
  <si>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</si>
  <si>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</si>
  <si>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</si>
  <si>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</si>
  <si>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</si>
  <si>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</si>
  <si>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</si>
  <si>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</si>
  <si>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</si>
  <si>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</si>
  <si>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</si>
  <si>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</si>
  <si>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</si>
  <si>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</si>
  <si>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</si>
  <si>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</si>
  <si>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</si>
  <si>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</si>
  <si>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</si>
  <si>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</si>
  <si>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</si>
  <si>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</si>
  <si>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</si>
  <si>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</si>
  <si>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</si>
  <si>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</si>
  <si>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</si>
  <si>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</si>
  <si>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</si>
  <si>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</si>
  <si>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</si>
  <si>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</si>
  <si>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</si>
  <si>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</si>
  <si>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</si>
  <si>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</si>
  <si>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</si>
  <si>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</si>
  <si>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</si>
  <si>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</si>
  <si>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</si>
  <si>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</si>
  <si>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</si>
  <si>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</si>
  <si>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</si>
  <si>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</si>
  <si>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</si>
  <si>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</si>
  <si>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</si>
  <si>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</si>
  <si>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</si>
  <si>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</si>
  <si>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</si>
  <si>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</si>
  <si>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</si>
  <si>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</si>
  <si>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</si>
  <si>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</si>
  <si>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</si>
  <si>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</si>
  <si>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</si>
  <si>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</si>
  <si>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</si>
  <si>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</si>
  <si>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</si>
  <si>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</si>
  <si>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</si>
  <si>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</si>
  <si>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</si>
  <si>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</si>
  <si>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</si>
  <si>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</si>
  <si>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</si>
  <si>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</si>
  <si>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</si>
  <si>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</si>
  <si>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</si>
  <si>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</si>
  <si>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</si>
  <si>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</si>
  <si>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</si>
  <si>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</si>
  <si>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</si>
  <si>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</si>
  <si>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</si>
  <si>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</si>
  <si>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</si>
  <si>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</si>
  <si>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</si>
  <si>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</si>
  <si>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</si>
  <si>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</si>
  <si>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</si>
  <si>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</si>
  <si>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</si>
  <si>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</si>
  <si>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</si>
  <si>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</si>
  <si>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</si>
  <si>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</si>
  <si>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</si>
  <si>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</si>
  <si>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</si>
  <si>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</si>
  <si>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</si>
  <si>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</si>
  <si>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</si>
  <si>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</si>
  <si>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</si>
  <si>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</si>
  <si>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</si>
  <si>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</si>
  <si>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</si>
  <si>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</si>
  <si>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</si>
  <si>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</si>
  <si>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</si>
  <si>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</si>
  <si>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</si>
  <si>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</si>
  <si>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</si>
  <si>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</si>
  <si>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</si>
  <si>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</si>
  <si>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</si>
  <si>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</si>
  <si>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</si>
  <si>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</si>
  <si>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</si>
  <si>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</si>
  <si>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</si>
  <si>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</si>
  <si>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</si>
  <si>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</si>
  <si>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</si>
  <si>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</si>
  <si>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</si>
  <si>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</si>
  <si>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</si>
  <si>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</si>
  <si>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</si>
  <si>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</si>
  <si>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</si>
  <si>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</si>
  <si>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</si>
  <si>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</si>
  <si>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</si>
  <si>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</si>
  <si>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</si>
  <si>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</si>
  <si>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</si>
  <si>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</si>
  <si>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</si>
  <si>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</si>
  <si>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</si>
  <si>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</si>
  <si>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</si>
  <si>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</si>
  <si>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</si>
  <si>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</si>
  <si>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</si>
  <si>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</si>
  <si>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</si>
  <si>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</si>
  <si>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</si>
  <si>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</si>
  <si>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</si>
  <si>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</si>
  <si>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</si>
  <si>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</si>
  <si>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</si>
  <si>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</si>
  <si>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</si>
  <si>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</si>
  <si>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</si>
  <si>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</si>
  <si>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</si>
  <si>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</si>
  <si>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</si>
  <si>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</si>
  <si>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</si>
  <si>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</si>
  <si>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</si>
  <si>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</si>
  <si>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</si>
  <si>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</si>
  <si>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</si>
  <si>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</si>
  <si>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</si>
  <si>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</si>
  <si>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</si>
  <si>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</si>
  <si>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</si>
  <si>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</si>
  <si>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</si>
  <si>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</si>
  <si>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</si>
  <si>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</si>
  <si>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</si>
  <si>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</si>
  <si>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</si>
  <si>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</si>
  <si>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</si>
  <si>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</si>
  <si>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</si>
  <si>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</si>
  <si>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</si>
  <si>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</si>
  <si>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</si>
  <si>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</si>
  <si>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</si>
  <si>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</si>
  <si>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</si>
  <si>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</si>
  <si>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</si>
  <si>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</si>
  <si>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</si>
  <si>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</si>
  <si>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</si>
  <si>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</si>
  <si>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</si>
  <si>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</si>
  <si>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</si>
  <si>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</si>
  <si>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</si>
  <si>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</si>
  <si>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</si>
  <si>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</si>
  <si>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</si>
  <si>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</si>
  <si>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</si>
  <si>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</si>
  <si>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</si>
  <si>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</si>
  <si>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</si>
  <si>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</si>
  <si>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</si>
  <si>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</si>
  <si>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</si>
  <si>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</si>
  <si>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</si>
  <si>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</si>
  <si>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</si>
  <si>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</si>
  <si>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</si>
  <si>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</si>
  <si>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</si>
  <si>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</si>
  <si>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</si>
  <si>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</si>
  <si>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</si>
  <si>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</si>
  <si>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</si>
  <si>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</si>
  <si>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</si>
  <si>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</si>
  <si>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</si>
  <si>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</si>
  <si>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</si>
  <si>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</si>
  <si>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</si>
  <si>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</si>
  <si>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</si>
  <si>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</si>
  <si>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</si>
  <si>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</si>
  <si>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</si>
  <si>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</si>
  <si>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</si>
  <si>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</si>
  <si>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</si>
  <si>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</si>
  <si>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</si>
  <si>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</si>
  <si>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</si>
  <si>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</si>
  <si>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</si>
  <si>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</si>
  <si>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</si>
  <si>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</si>
  <si>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</si>
  <si>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</si>
  <si>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</si>
  <si>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</si>
  <si>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</si>
  <si>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</si>
  <si>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</si>
  <si>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</si>
  <si>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</si>
  <si>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</si>
  <si>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</si>
  <si>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</si>
  <si>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</si>
  <si>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</si>
  <si>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</si>
  <si>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</si>
  <si>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</si>
  <si>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</si>
  <si>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</si>
  <si>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</si>
  <si>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</si>
  <si>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</si>
  <si>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</si>
  <si>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</si>
  <si>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</si>
  <si>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</si>
  <si>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</si>
  <si>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</si>
  <si>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</si>
  <si>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</si>
  <si>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</si>
  <si>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</si>
  <si>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</si>
  <si>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</si>
  <si>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</si>
  <si>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</si>
  <si>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</si>
  <si>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</si>
  <si>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</si>
  <si>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</si>
  <si>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</si>
  <si>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</si>
  <si>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</si>
  <si>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</si>
  <si>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</si>
  <si>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</si>
  <si>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</si>
  <si>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</si>
  <si>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</si>
  <si>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</si>
  <si>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</si>
  <si>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</si>
  <si>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</si>
  <si>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</si>
  <si>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</si>
  <si>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</si>
  <si>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</si>
  <si>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</si>
  <si>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</si>
  <si>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</si>
  <si>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</si>
  <si>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</si>
  <si>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</si>
  <si>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</si>
  <si>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</si>
  <si>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</si>
  <si>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</si>
  <si>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</si>
  <si>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</si>
  <si>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</si>
  <si>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</si>
  <si>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</si>
  <si>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</si>
  <si>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</si>
  <si>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</si>
  <si>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</si>
  <si>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</si>
  <si>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</si>
  <si>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</si>
  <si>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</si>
  <si>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</si>
  <si>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</si>
  <si>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</si>
  <si>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</si>
  <si>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</si>
  <si>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</si>
  <si>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</si>
  <si>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</si>
  <si>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</si>
  <si>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</si>
  <si>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</si>
  <si>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</si>
  <si>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</si>
  <si>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</si>
  <si>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</si>
  <si>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</si>
  <si>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</si>
  <si>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</si>
  <si>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</si>
  <si>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</si>
  <si>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</si>
  <si>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</si>
  <si>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</si>
  <si>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</si>
  <si>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</si>
  <si>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</si>
  <si>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</si>
  <si>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</si>
  <si>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</si>
  <si>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</si>
  <si>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</si>
  <si>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</si>
  <si>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</si>
  <si>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</si>
  <si>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</si>
  <si>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</si>
  <si>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</si>
  <si>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</si>
  <si>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</si>
  <si>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</si>
  <si>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</si>
  <si>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</si>
  <si>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</si>
  <si>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</si>
  <si>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</si>
  <si>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</si>
  <si>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</si>
  <si>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</si>
  <si>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</si>
  <si>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</si>
  <si>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</si>
  <si>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</si>
  <si>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</si>
  <si>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</si>
  <si>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</si>
  <si>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</si>
  <si>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</si>
  <si>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</si>
  <si>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</si>
  <si>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</si>
  <si>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</si>
  <si>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</si>
  <si>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</si>
  <si>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</si>
  <si>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</si>
  <si>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</si>
  <si>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</si>
  <si>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</si>
  <si>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</si>
  <si>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</si>
  <si>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</si>
  <si>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</si>
  <si>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</si>
  <si>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</si>
  <si>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</si>
  <si>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</si>
  <si>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</si>
  <si>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</si>
  <si>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</si>
  <si>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</si>
  <si>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</si>
  <si>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</si>
  <si>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</si>
  <si>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</si>
  <si>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</si>
  <si>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</si>
  <si>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</si>
  <si>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</si>
  <si>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</si>
  <si>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</si>
  <si>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</si>
  <si>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</si>
  <si>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</si>
  <si>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</si>
  <si>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</si>
  <si>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</si>
  <si>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</si>
  <si>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</si>
  <si>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</si>
  <si>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</si>
  <si>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</si>
  <si>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</si>
  <si>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</si>
  <si>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</si>
  <si>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</si>
  <si>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</si>
  <si>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</si>
  <si>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</si>
  <si>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</si>
  <si>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</si>
  <si>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</si>
  <si>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</si>
  <si>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</si>
  <si>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</si>
  <si>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</si>
  <si>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</si>
  <si>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</si>
  <si>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</si>
  <si>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</si>
  <si>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</si>
  <si>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</si>
  <si>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</si>
  <si>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</si>
  <si>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</si>
  <si>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</si>
  <si>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</si>
  <si>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</si>
  <si>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</si>
  <si>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</si>
  <si>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</si>
  <si>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</si>
  <si>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</si>
  <si>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</si>
  <si>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</si>
  <si>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</si>
  <si>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</si>
  <si>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</si>
  <si>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</si>
  <si>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</si>
  <si>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</si>
  <si>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</si>
  <si>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</si>
  <si>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</si>
  <si>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</si>
  <si>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</si>
  <si>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</si>
  <si>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</si>
  <si>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</si>
  <si>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</si>
  <si>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</si>
  <si>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</si>
  <si>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</si>
  <si>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</si>
  <si>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</si>
  <si>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</si>
  <si>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</si>
  <si>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</si>
  <si>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</si>
  <si>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</si>
  <si>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</si>
  <si>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</si>
  <si>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</si>
  <si>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</si>
  <si>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</si>
  <si>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</si>
  <si>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</si>
  <si>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</si>
  <si>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</si>
  <si>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</si>
  <si>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</si>
  <si>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</si>
  <si>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</si>
  <si>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</si>
  <si>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</si>
  <si>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</si>
  <si>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</si>
  <si>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</si>
  <si>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</si>
  <si>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</si>
  <si>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</si>
  <si>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</si>
  <si>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</si>
  <si>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</si>
  <si>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</si>
  <si>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</si>
  <si>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</si>
  <si>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</si>
  <si>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</si>
  <si>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</si>
  <si>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</si>
  <si>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</si>
  <si>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</si>
  <si>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</si>
  <si>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</si>
  <si>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</si>
  <si>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</si>
  <si>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</si>
  <si>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</si>
  <si>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</si>
  <si>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</si>
  <si>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</si>
  <si>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</si>
  <si>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</si>
  <si>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</si>
  <si>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</si>
  <si>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</si>
  <si>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</si>
  <si>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</si>
  <si>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</si>
  <si>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</si>
  <si>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</si>
  <si>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</si>
  <si>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</si>
  <si>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</si>
  <si>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</si>
  <si>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</si>
  <si>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</si>
  <si>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</si>
  <si>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</si>
  <si>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</si>
  <si>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</si>
  <si>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</si>
  <si>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</si>
  <si>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</si>
  <si>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</si>
  <si>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</si>
  <si>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</si>
  <si>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</si>
  <si>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</si>
  <si>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</si>
  <si>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</si>
  <si>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</si>
  <si>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</si>
  <si>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</si>
  <si>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</si>
  <si>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</si>
  <si>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</si>
  <si>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</si>
  <si>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</si>
  <si>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</si>
  <si>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</si>
  <si>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</si>
  <si>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</si>
  <si>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</si>
  <si>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</si>
  <si>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</si>
  <si>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</si>
  <si>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</si>
  <si>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</si>
  <si>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</si>
  <si>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</si>
  <si>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</si>
  <si>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</si>
  <si>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</si>
  <si>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</si>
  <si>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</si>
  <si>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</si>
  <si>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</si>
  <si>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</si>
  <si>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</si>
  <si>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</si>
  <si>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</si>
  <si>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</si>
  <si>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</si>
  <si>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</si>
  <si>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</si>
  <si>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</si>
  <si>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</si>
  <si>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</si>
  <si>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</si>
  <si>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</si>
  <si>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</si>
  <si>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</si>
  <si>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</si>
  <si>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</si>
  <si>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</si>
  <si>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</si>
  <si>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</si>
  <si>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</si>
  <si>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</si>
  <si>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</si>
  <si>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</si>
  <si>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</si>
  <si>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</si>
  <si>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</si>
  <si>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</si>
  <si>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</si>
  <si>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</si>
  <si>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</si>
  <si>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</si>
  <si>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</si>
  <si>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</si>
  <si>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</si>
  <si>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</si>
  <si>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</si>
  <si>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</si>
  <si>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</si>
  <si>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</si>
  <si>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</si>
  <si>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</si>
  <si>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</si>
  <si>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</si>
  <si>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</si>
  <si>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</si>
  <si>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</si>
  <si>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</si>
  <si>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</si>
  <si>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</si>
  <si>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</si>
  <si>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</si>
  <si>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</si>
  <si>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</si>
  <si>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</si>
  <si>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</si>
  <si>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</si>
  <si>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</si>
  <si>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</si>
  <si>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</si>
  <si>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</si>
  <si>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</si>
  <si>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</si>
  <si>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</si>
  <si>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</si>
  <si>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</si>
  <si>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</si>
  <si>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</si>
  <si>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</si>
  <si>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</si>
  <si>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</si>
  <si>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</si>
  <si>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</si>
  <si>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</si>
  <si>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</si>
  <si>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</si>
  <si>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</si>
  <si>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</si>
  <si>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</si>
  <si>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</si>
  <si>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</si>
  <si>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</si>
  <si>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</si>
  <si>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</si>
  <si>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</si>
  <si>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</si>
  <si>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</si>
  <si>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</si>
  <si>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</si>
  <si>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</si>
  <si>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</si>
  <si>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</si>
  <si>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</si>
  <si>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</si>
  <si>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</si>
  <si>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</si>
  <si>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</si>
  <si>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</si>
  <si>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</si>
  <si>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</si>
  <si>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</si>
  <si>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</si>
  <si>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</si>
  <si>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</si>
  <si>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</si>
  <si>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</si>
  <si>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</si>
  <si>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</si>
  <si>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</si>
  <si>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</si>
  <si>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</si>
  <si>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</si>
  <si>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</si>
  <si>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</si>
  <si>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</si>
  <si>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</si>
  <si>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</si>
  <si>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</si>
  <si>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</si>
  <si>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</si>
  <si>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</si>
  <si>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</si>
  <si>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</si>
  <si>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</si>
  <si>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</si>
  <si>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</si>
  <si>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</si>
  <si>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</si>
  <si>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</si>
  <si>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</si>
  <si>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</si>
  <si>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</si>
  <si>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</si>
  <si>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</si>
  <si>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</si>
  <si>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</si>
  <si>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</si>
  <si>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</si>
  <si>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</si>
  <si>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</si>
  <si>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</si>
  <si>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</si>
  <si>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</si>
  <si>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</si>
  <si>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</si>
  <si>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</si>
  <si>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</si>
  <si>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</si>
  <si>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</si>
  <si>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</si>
  <si>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</si>
  <si>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</si>
  <si>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</si>
  <si>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</si>
  <si>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</si>
  <si>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</si>
  <si>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</si>
  <si>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</si>
  <si>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</si>
  <si>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</si>
  <si>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</si>
  <si>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</si>
  <si>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</si>
  <si>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</si>
  <si>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</si>
  <si>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</si>
  <si>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</si>
  <si>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</si>
  <si>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</si>
  <si>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</si>
  <si>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</si>
  <si>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</si>
  <si>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</si>
  <si>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</si>
  <si>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</si>
  <si>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</si>
  <si>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</si>
  <si>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</si>
  <si>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</si>
  <si>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</si>
  <si>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</si>
  <si>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</si>
  <si>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</si>
  <si>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</si>
  <si>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</si>
  <si>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</si>
  <si>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</si>
  <si>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</si>
  <si>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</si>
  <si>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</si>
  <si>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</si>
  <si>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</si>
  <si>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</si>
  <si>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</si>
  <si>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</si>
  <si>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</si>
  <si>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</si>
  <si>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</si>
  <si>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</si>
  <si>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</si>
  <si>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</si>
  <si>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</si>
  <si>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</si>
  <si>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</si>
  <si>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</si>
  <si>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</si>
  <si>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</si>
  <si>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</si>
  <si>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</si>
  <si>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</si>
  <si>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</si>
  <si>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</si>
  <si>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</si>
  <si>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</si>
  <si>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</si>
  <si>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</si>
  <si>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</si>
  <si>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</si>
  <si>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</si>
  <si>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</si>
  <si>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</si>
  <si>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</si>
  <si>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</si>
  <si>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</si>
  <si>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</si>
  <si>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</si>
  <si>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</si>
  <si>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</si>
  <si>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</si>
  <si>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</si>
  <si>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</si>
  <si>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</si>
  <si>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</si>
  <si>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</si>
  <si>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</si>
  <si>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</si>
  <si>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</si>
  <si>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</si>
  <si>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</si>
  <si>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</si>
  <si>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</si>
  <si>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</si>
  <si>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</si>
  <si>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</si>
  <si>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</si>
  <si>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</si>
  <si>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</si>
  <si>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</si>
  <si>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</si>
  <si>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</si>
  <si>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</si>
  <si>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</si>
  <si>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</si>
  <si>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</si>
  <si>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</si>
  <si>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</si>
  <si>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</si>
  <si>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</si>
  <si>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</si>
  <si>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</si>
  <si>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</si>
  <si>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</si>
  <si>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</si>
  <si>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</si>
  <si>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</si>
  <si>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</si>
  <si>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</si>
  <si>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</si>
  <si>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</si>
  <si>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</si>
  <si>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</si>
  <si>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</si>
  <si>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</si>
  <si>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</si>
  <si>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</si>
  <si>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</si>
  <si>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</si>
  <si>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</si>
  <si>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</si>
  <si>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</si>
  <si>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</si>
  <si>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</si>
  <si>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</si>
  <si>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</si>
  <si>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</si>
  <si>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</si>
  <si>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</si>
  <si>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</si>
  <si>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</si>
  <si>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</si>
  <si>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</si>
  <si>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</si>
  <si>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</si>
  <si>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</si>
  <si>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</si>
  <si>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</si>
  <si>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</si>
  <si>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</si>
  <si>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</si>
  <si>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</si>
  <si>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</si>
  <si>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</si>
  <si>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</si>
  <si>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</si>
  <si>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</si>
  <si>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</si>
  <si>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</si>
  <si>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</si>
  <si>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</si>
  <si>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</si>
  <si>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</si>
  <si>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</si>
  <si>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</si>
  <si>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</si>
  <si>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</si>
  <si>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</si>
  <si>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</si>
  <si>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</si>
  <si>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</si>
  <si>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</si>
  <si>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</si>
  <si>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</si>
  <si>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</si>
  <si>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</si>
  <si>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</si>
  <si>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</si>
  <si>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</si>
  <si>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</si>
  <si>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</si>
  <si>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</si>
  <si>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</si>
  <si>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</si>
  <si>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</si>
  <si>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</si>
  <si>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</si>
  <si>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</si>
  <si>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</si>
  <si>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</si>
  <si>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</si>
  <si>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</si>
  <si>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</si>
  <si>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</si>
  <si>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</si>
  <si>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</si>
  <si>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</si>
  <si>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</si>
  <si>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</si>
  <si>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</si>
  <si>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</si>
  <si>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</si>
  <si>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</si>
  <si>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</si>
  <si>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</si>
  <si>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</si>
  <si>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</si>
  <si>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</si>
  <si>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</si>
  <si>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</si>
  <si>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</si>
  <si>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</si>
  <si>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</si>
  <si>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</si>
  <si>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</si>
  <si>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</si>
  <si>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</si>
  <si>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</si>
  <si>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</si>
  <si>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</si>
  <si>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</si>
  <si>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</si>
  <si>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</si>
  <si>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</si>
  <si>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</si>
  <si>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</si>
  <si>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</si>
  <si>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</si>
  <si>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</si>
  <si>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</si>
  <si>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</si>
  <si>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</si>
  <si>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</si>
  <si>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</si>
  <si>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</si>
  <si>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</si>
  <si>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</si>
  <si>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</si>
  <si>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</si>
  <si>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</si>
  <si>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</si>
  <si>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</si>
  <si>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</si>
  <si>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</si>
  <si>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</si>
  <si>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</si>
  <si>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</si>
  <si>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</si>
  <si>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</si>
  <si>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</si>
  <si>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</si>
  <si>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</si>
  <si>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</si>
  <si>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</si>
  <si>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</si>
  <si>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</si>
  <si>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</si>
  <si>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</si>
  <si>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</si>
  <si>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</si>
  <si>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</si>
  <si>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</si>
  <si>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</si>
  <si>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</si>
  <si>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</si>
  <si>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</si>
  <si>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</si>
  <si>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</si>
  <si>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</si>
  <si>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</si>
  <si>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</si>
  <si>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</si>
  <si>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</si>
  <si>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</si>
  <si>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</si>
  <si>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</si>
  <si>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</si>
  <si>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</si>
  <si>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</si>
  <si>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</si>
  <si>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</si>
  <si>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</si>
  <si>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</si>
  <si>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</si>
  <si>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</si>
  <si>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</si>
  <si>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</si>
  <si>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</si>
  <si>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</si>
  <si>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</si>
  <si>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</si>
  <si>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</si>
  <si>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</si>
  <si>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</si>
  <si>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</si>
  <si>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</si>
  <si>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</si>
  <si>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</si>
  <si>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</si>
  <si>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</si>
  <si>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</si>
  <si>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</si>
  <si>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</si>
  <si>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</si>
  <si>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</si>
  <si>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</si>
  <si>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</si>
  <si>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</si>
  <si>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</si>
  <si>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</si>
  <si>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</si>
  <si>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</si>
  <si>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</si>
  <si>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</si>
  <si>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</si>
  <si>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</si>
  <si>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</si>
  <si>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</si>
  <si>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</si>
  <si>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</si>
  <si>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</si>
  <si>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</si>
  <si>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</si>
  <si>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</si>
  <si>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</si>
  <si>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</si>
  <si>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</si>
  <si>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</si>
  <si>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</si>
  <si>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</si>
  <si>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</si>
  <si>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</si>
  <si>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</si>
  <si>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</si>
  <si>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</si>
  <si>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</si>
  <si>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</si>
  <si>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</si>
  <si>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</si>
  <si>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</si>
  <si>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</si>
  <si>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</si>
  <si>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</si>
  <si>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</si>
  <si>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</si>
  <si>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</si>
  <si>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</si>
  <si>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</si>
  <si>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</si>
  <si>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</si>
  <si>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</si>
  <si>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</si>
  <si>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</si>
  <si>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</si>
  <si>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</si>
  <si>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</si>
  <si>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</si>
  <si>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</si>
  <si>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</si>
  <si>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</si>
  <si>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</si>
  <si>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</si>
  <si>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</si>
  <si>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</si>
  <si>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</si>
  <si>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</si>
  <si>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</si>
  <si>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</si>
  <si>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</si>
  <si>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</si>
  <si>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</si>
  <si>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</si>
  <si>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</si>
  <si>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</si>
  <si>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</si>
  <si>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</si>
  <si>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</si>
  <si>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</si>
  <si>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</si>
  <si>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</si>
  <si>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</si>
  <si>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</si>
  <si>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</si>
  <si>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</si>
  <si>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</si>
  <si>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</si>
  <si>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</si>
  <si>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</si>
  <si>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</si>
  <si>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</si>
  <si>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</si>
  <si>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</si>
  <si>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</si>
  <si>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</si>
  <si>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</si>
  <si>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</si>
  <si>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</si>
  <si>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</si>
  <si>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</si>
  <si>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</si>
  <si>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</si>
  <si>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</si>
  <si>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</si>
  <si>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</si>
  <si>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</si>
  <si>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</si>
  <si>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</si>
  <si>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</si>
  <si>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</si>
  <si>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</si>
  <si>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</si>
  <si>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</si>
  <si>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</si>
  <si>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</si>
  <si>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</si>
  <si>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</si>
  <si>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</si>
  <si>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</si>
  <si>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</si>
  <si>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</si>
  <si>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</si>
  <si>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</si>
  <si>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</si>
  <si>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</si>
  <si>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</si>
  <si>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</si>
  <si>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</si>
  <si>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</si>
  <si>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</si>
  <si>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</si>
  <si>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</si>
  <si>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</si>
  <si>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</si>
  <si>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</si>
  <si>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</si>
  <si>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</si>
  <si>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</si>
  <si>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</si>
  <si>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</si>
  <si>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</si>
  <si>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</si>
  <si>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</si>
  <si>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</si>
  <si>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</si>
  <si>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</si>
  <si>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</si>
  <si>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</si>
  <si>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</si>
  <si>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</si>
  <si>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</si>
  <si>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</si>
  <si>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</si>
  <si>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</si>
  <si>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</si>
  <si>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</si>
  <si>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</si>
  <si>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</si>
  <si>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</si>
  <si>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</si>
  <si>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</si>
  <si>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</si>
  <si>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</si>
  <si>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</si>
  <si>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</si>
  <si>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</si>
  <si>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</si>
  <si>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</si>
  <si>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</si>
  <si>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</si>
  <si>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</si>
  <si>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</si>
  <si>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</si>
  <si>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</si>
  <si>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</si>
  <si>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</si>
  <si>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</si>
  <si>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</si>
  <si>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</si>
  <si>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</si>
  <si>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</si>
  <si>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</si>
  <si>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</si>
  <si>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</si>
  <si>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</si>
  <si>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</si>
  <si>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</si>
  <si>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</si>
  <si>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</si>
  <si>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</si>
  <si>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</si>
  <si>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</si>
  <si>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</si>
  <si>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</si>
  <si>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</si>
  <si>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</si>
  <si>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</si>
  <si>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</si>
  <si>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</si>
  <si>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</si>
  <si>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</si>
  <si>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</si>
  <si>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</si>
  <si>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</si>
  <si>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</si>
  <si>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</si>
  <si>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</si>
  <si>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</si>
  <si>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</si>
  <si>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</si>
  <si>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</si>
  <si>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</si>
  <si>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</si>
  <si>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</si>
  <si>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</si>
  <si>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</si>
  <si>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</si>
  <si>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</si>
  <si>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</si>
  <si>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</si>
  <si>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</si>
  <si>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</si>
  <si>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</si>
  <si>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</si>
  <si>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</si>
  <si>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</si>
  <si>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</si>
  <si>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</si>
  <si>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</si>
  <si>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</si>
  <si>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</si>
  <si>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</si>
  <si>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</si>
  <si>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</si>
  <si>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</si>
  <si>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</si>
  <si>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</si>
  <si>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</si>
  <si>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</si>
  <si>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</si>
  <si>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</si>
  <si>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</si>
  <si>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</si>
  <si>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</si>
  <si>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</si>
  <si>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</si>
  <si>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</si>
  <si>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</si>
  <si>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</si>
  <si>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</si>
  <si>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</si>
  <si>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</si>
  <si>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</si>
  <si>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</si>
  <si>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</si>
  <si>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</si>
  <si>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</si>
  <si>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</si>
  <si>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</si>
  <si>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</si>
  <si>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</si>
  <si>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</si>
  <si>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</si>
  <si>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</si>
  <si>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</si>
  <si>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</si>
  <si>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</si>
  <si>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</si>
  <si>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</si>
  <si>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</si>
  <si>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</si>
  <si>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</si>
  <si>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</si>
  <si>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</si>
  <si>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</si>
  <si>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</si>
  <si>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</si>
  <si>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</si>
  <si>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</si>
  <si>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</si>
  <si>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</si>
  <si>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</si>
  <si>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</si>
  <si>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</si>
  <si>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</si>
  <si>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</si>
  <si>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</si>
  <si>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</si>
  <si>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</si>
  <si>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</si>
  <si>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</si>
  <si>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</si>
  <si>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</si>
  <si>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</si>
  <si>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</si>
  <si>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</si>
  <si>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</si>
  <si>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</si>
  <si>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</si>
  <si>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</si>
  <si>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</si>
  <si>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</si>
  <si>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</si>
  <si>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</si>
  <si>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</si>
  <si>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</si>
  <si>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</si>
  <si>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</si>
  <si>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</si>
  <si>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</si>
  <si>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</si>
  <si>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</si>
  <si>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</si>
  <si>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</si>
  <si>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</si>
  <si>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</si>
  <si>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</si>
  <si>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</si>
  <si>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</si>
  <si>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</si>
  <si>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</si>
  <si>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</si>
  <si>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</si>
  <si>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</si>
  <si>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</si>
  <si>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</si>
  <si>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</si>
  <si>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</si>
  <si>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</si>
  <si>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</si>
  <si>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</si>
  <si>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</si>
  <si>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</si>
  <si>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</si>
  <si>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</si>
  <si>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</si>
  <si>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</si>
  <si>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</si>
  <si>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</si>
  <si>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</si>
  <si>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</si>
  <si>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</si>
  <si>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</si>
  <si>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</si>
  <si>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</si>
  <si>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</si>
  <si>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</si>
  <si>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</si>
  <si>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</si>
  <si>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</si>
  <si>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</si>
  <si>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</si>
  <si>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</si>
  <si>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</si>
  <si>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</si>
  <si>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</si>
  <si>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</si>
  <si>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</si>
  <si>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</si>
  <si>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</si>
  <si>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</si>
  <si>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</si>
  <si>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</si>
  <si>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</si>
  <si>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</si>
  <si>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</si>
  <si>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</si>
  <si>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</si>
  <si>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</si>
  <si>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</si>
  <si>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</si>
  <si>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</si>
  <si>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</si>
  <si>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</si>
  <si>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</si>
  <si>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</si>
  <si>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</si>
  <si>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</si>
  <si>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</si>
  <si>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</si>
  <si>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</si>
  <si>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</si>
  <si>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</si>
  <si>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</si>
  <si>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</si>
  <si>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</si>
  <si>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</si>
  <si>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</si>
  <si>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</si>
  <si>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</si>
  <si>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</si>
  <si>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</si>
  <si>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</si>
  <si>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</si>
  <si>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</si>
  <si>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</si>
  <si>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</si>
  <si>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</si>
  <si>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</si>
  <si>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</si>
  <si>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</si>
  <si>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</si>
  <si>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</si>
  <si>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</si>
  <si>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</si>
  <si>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</si>
  <si>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</si>
  <si>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</si>
  <si>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</si>
  <si>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</si>
  <si>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</si>
  <si>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</si>
  <si>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</si>
  <si>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</si>
  <si>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</si>
  <si>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</si>
  <si>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</si>
  <si>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</si>
  <si>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</si>
  <si>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</si>
  <si>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</si>
  <si>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</si>
  <si>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</si>
  <si>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</si>
  <si>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</si>
  <si>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</si>
  <si>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</si>
  <si>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</si>
  <si>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</si>
  <si>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</si>
  <si>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</si>
  <si>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</si>
  <si>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</si>
  <si>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</si>
  <si>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</si>
  <si>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</si>
  <si>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</si>
  <si>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</si>
  <si>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</si>
  <si>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</si>
  <si>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</si>
  <si>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</si>
  <si>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</si>
  <si>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</si>
  <si>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</si>
  <si>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</si>
  <si>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</si>
  <si>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</si>
  <si>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</si>
  <si>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</si>
  <si>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</si>
  <si>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</si>
  <si>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</si>
  <si>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</si>
  <si>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</si>
  <si>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</si>
  <si>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</si>
  <si>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</si>
  <si>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</si>
  <si>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</si>
  <si>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</si>
  <si>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</si>
  <si>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</si>
  <si>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</si>
  <si>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</si>
  <si>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</si>
  <si>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</si>
  <si>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</si>
  <si>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</si>
  <si>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</si>
  <si>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</si>
  <si>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</si>
  <si>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</si>
  <si>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</si>
  <si>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</si>
  <si>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</si>
  <si>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</si>
  <si>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</si>
  <si>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</si>
  <si>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</si>
  <si>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</si>
  <si>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</si>
  <si>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</si>
  <si>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</si>
  <si>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</si>
  <si>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</si>
  <si>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</si>
  <si>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</si>
  <si>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</si>
  <si>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</si>
  <si>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</si>
  <si>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</si>
  <si>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</si>
  <si>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</si>
  <si>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</si>
  <si>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</si>
  <si>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</si>
  <si>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</si>
  <si>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</si>
  <si>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</si>
  <si>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</si>
  <si>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</si>
  <si>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</si>
  <si>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</si>
  <si>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</si>
  <si>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</si>
  <si>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</si>
  <si>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</si>
  <si>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</si>
  <si>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</si>
  <si>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</si>
  <si>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</si>
  <si>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</si>
  <si>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</si>
  <si>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</si>
  <si>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</si>
  <si>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</si>
  <si>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</si>
  <si>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</si>
  <si>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</si>
  <si>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</si>
  <si>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</si>
  <si>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</si>
  <si>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</si>
  <si>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</si>
  <si>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</si>
  <si>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</si>
  <si>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</si>
  <si>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</si>
  <si>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</si>
  <si>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</si>
  <si>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</si>
  <si>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</si>
  <si>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</si>
  <si>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</si>
  <si>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</si>
  <si>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</si>
  <si>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</si>
  <si>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</si>
  <si>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</si>
  <si>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</si>
  <si>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</si>
  <si>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</si>
  <si>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</si>
  <si>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</si>
  <si>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</si>
  <si>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</si>
  <si>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</si>
  <si>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</si>
  <si>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</si>
  <si>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</si>
  <si>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</si>
  <si>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</si>
  <si>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</si>
  <si>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</si>
  <si>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</si>
  <si>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</si>
  <si>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</si>
  <si>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</si>
  <si>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</si>
  <si>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</si>
  <si>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</si>
  <si>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</si>
  <si>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</si>
  <si>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</si>
  <si>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</si>
  <si>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</si>
  <si>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</si>
  <si>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</si>
  <si>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</si>
  <si>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</si>
  <si>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</si>
  <si>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</si>
  <si>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</si>
  <si>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</si>
  <si>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</si>
  <si>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</si>
  <si>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</si>
  <si>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</si>
  <si>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</si>
  <si>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</si>
  <si>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</si>
  <si>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</si>
  <si>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</si>
  <si>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</si>
  <si>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</si>
  <si>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</si>
  <si>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</si>
  <si>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</si>
  <si>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</si>
  <si>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</si>
  <si>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</si>
  <si>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</si>
  <si>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</si>
  <si>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</si>
  <si>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</si>
  <si>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</si>
  <si>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</si>
  <si>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</si>
  <si>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</si>
  <si>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</si>
  <si>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</si>
  <si>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</si>
  <si>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</si>
  <si>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</si>
  <si>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</si>
  <si>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</si>
  <si>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</si>
  <si>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</si>
  <si>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</si>
  <si>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</si>
  <si>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</si>
  <si>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</si>
  <si>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</si>
  <si>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</si>
  <si>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</si>
  <si>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</si>
  <si>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</si>
  <si>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</si>
  <si>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</si>
  <si>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</si>
  <si>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</si>
  <si>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</si>
  <si>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</si>
  <si>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</si>
  <si>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</si>
  <si>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</si>
  <si>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</si>
  <si>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</si>
  <si>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</si>
  <si>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</si>
  <si>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</si>
  <si>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</si>
  <si>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</si>
  <si>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</si>
  <si>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</si>
  <si>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</si>
  <si>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</si>
  <si>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</si>
  <si>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</si>
  <si>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</si>
  <si>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</si>
  <si>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</si>
  <si>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</si>
  <si>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</si>
  <si>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</si>
  <si>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</si>
  <si>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</si>
  <si>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</si>
  <si>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</si>
  <si>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</si>
  <si>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</si>
  <si>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</si>
  <si>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</si>
  <si>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</si>
  <si>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</si>
  <si>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</si>
  <si>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</si>
  <si>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</si>
  <si>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</si>
  <si>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</si>
  <si>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</si>
  <si>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</si>
  <si>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</si>
  <si>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</si>
  <si>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</si>
  <si>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</si>
  <si>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</si>
  <si>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</si>
  <si>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</si>
  <si>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</si>
  <si>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</si>
  <si>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</si>
  <si>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</si>
  <si>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</si>
  <si>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</si>
  <si>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</si>
  <si>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</si>
  <si>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</si>
  <si>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</si>
  <si>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</si>
  <si>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</si>
  <si>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</si>
  <si>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</si>
  <si>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</si>
  <si>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</si>
  <si>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</si>
  <si>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</si>
  <si>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</si>
  <si>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</si>
  <si>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</si>
  <si>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</si>
  <si>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</si>
  <si>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</si>
  <si>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</si>
  <si>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</si>
  <si>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</si>
  <si>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</si>
  <si>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</si>
  <si>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</si>
  <si>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</si>
  <si>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</si>
  <si>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</si>
  <si>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</si>
  <si>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</si>
  <si>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</si>
  <si>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</si>
  <si>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</si>
  <si>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</si>
  <si>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</si>
  <si>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</si>
  <si>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</si>
  <si>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</si>
  <si>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</si>
  <si>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</si>
  <si>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</si>
  <si>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</si>
  <si>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</si>
  <si>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</si>
  <si>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</si>
  <si>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</si>
  <si>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</si>
  <si>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</si>
  <si>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</si>
  <si>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</si>
  <si>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</si>
  <si>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</si>
  <si>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</si>
  <si>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</si>
  <si>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</si>
  <si>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</si>
  <si>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</si>
  <si>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</si>
  <si>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</si>
  <si>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</si>
  <si>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</si>
  <si>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</si>
  <si>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</si>
  <si>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</si>
  <si>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</si>
  <si>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</si>
  <si>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</si>
  <si>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</si>
  <si>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</si>
  <si>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</si>
  <si>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</si>
  <si>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</si>
  <si>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</si>
  <si>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</si>
  <si>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</si>
  <si>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</si>
  <si>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</si>
  <si>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</si>
  <si>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</si>
  <si>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</si>
  <si>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</si>
  <si>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</si>
  <si>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</si>
  <si>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</si>
  <si>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</si>
  <si>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</si>
  <si>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</si>
  <si>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</si>
  <si>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</si>
  <si>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</si>
  <si>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</si>
  <si>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</si>
  <si>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</si>
  <si>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</si>
  <si>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</si>
  <si>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</si>
  <si>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</si>
  <si>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</si>
  <si>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</si>
  <si>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</si>
  <si>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</si>
  <si>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</si>
  <si>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</si>
  <si>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</si>
  <si>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</si>
  <si>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</si>
  <si>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</si>
  <si>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</si>
  <si>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</si>
  <si>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</si>
  <si>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</si>
  <si>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</si>
  <si>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</si>
  <si>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</si>
  <si>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</si>
  <si>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</si>
  <si>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</si>
  <si>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</si>
  <si>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</si>
  <si>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</si>
  <si>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</si>
  <si>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</si>
  <si>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</si>
  <si>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</si>
  <si>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</si>
  <si>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</si>
  <si>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</si>
  <si>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</si>
  <si>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</si>
  <si>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</si>
  <si>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</si>
  <si>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</si>
  <si>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</si>
  <si>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</si>
  <si>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</si>
  <si>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</si>
  <si>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</si>
  <si>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</si>
  <si>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</si>
  <si>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</si>
  <si>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</si>
  <si>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</si>
  <si>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</si>
  <si>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</si>
  <si>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</si>
  <si>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</si>
  <si>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</si>
  <si>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</si>
  <si>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</si>
  <si>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</si>
  <si>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</si>
  <si>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</si>
  <si>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</si>
  <si>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</si>
  <si>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</si>
  <si>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</si>
  <si>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</si>
  <si>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</si>
  <si>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</si>
  <si>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</si>
  <si>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</si>
  <si>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</si>
  <si>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</si>
  <si>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</si>
  <si>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</si>
  <si>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</si>
  <si>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</si>
  <si>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</si>
  <si>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</si>
  <si>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</si>
  <si>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</si>
  <si>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</si>
  <si>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</si>
  <si>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</si>
  <si>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</si>
  <si>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</si>
  <si>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</si>
  <si>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</si>
  <si>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</si>
  <si>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</si>
  <si>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</si>
  <si>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</si>
  <si>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</si>
  <si>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</si>
  <si>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</si>
  <si>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</si>
  <si>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</si>
  <si>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</si>
  <si>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</si>
  <si>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</si>
  <si>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</si>
  <si>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</si>
  <si>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</si>
  <si>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</si>
  <si>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</si>
  <si>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</si>
  <si>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</si>
  <si>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</si>
  <si>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</si>
  <si>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</si>
  <si>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</si>
  <si>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</si>
  <si>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</si>
  <si>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</si>
  <si>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</si>
  <si>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</si>
  <si>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</si>
  <si>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</si>
  <si>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</si>
  <si>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</si>
  <si>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</si>
  <si>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</si>
  <si>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</si>
  <si>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</si>
  <si>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</si>
  <si>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</si>
  <si>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</si>
  <si>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</si>
  <si>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</si>
  <si>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</si>
  <si>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</si>
  <si>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</si>
  <si>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</si>
  <si>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</si>
  <si>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</si>
  <si>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</si>
  <si>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</si>
  <si>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</si>
  <si>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</si>
  <si>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</si>
  <si>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</si>
  <si>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</si>
  <si>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</si>
  <si>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</si>
  <si>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</si>
  <si>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</si>
  <si>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</si>
  <si>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</si>
  <si>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</si>
  <si>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</si>
  <si>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</si>
  <si>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</si>
  <si>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</si>
  <si>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</si>
  <si>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</si>
  <si>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</si>
  <si>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</si>
  <si>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</si>
  <si>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</si>
  <si>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</si>
  <si>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</si>
  <si>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</si>
  <si>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</si>
  <si>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</si>
  <si>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</si>
  <si>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</si>
  <si>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</si>
  <si>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</si>
  <si>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</si>
  <si>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</si>
  <si>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</si>
  <si>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</si>
  <si>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</si>
  <si>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</si>
  <si>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</si>
  <si>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</si>
  <si>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</si>
  <si>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</si>
  <si>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</si>
  <si>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</si>
  <si>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</si>
  <si>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</si>
  <si>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</si>
  <si>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</si>
  <si>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</si>
  <si>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</si>
  <si>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</si>
  <si>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</si>
  <si>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</si>
  <si>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</si>
  <si>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</si>
  <si>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</si>
  <si>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</si>
  <si>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</si>
  <si>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</si>
  <si>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</si>
  <si>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</si>
  <si>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</si>
  <si>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</si>
  <si>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</si>
  <si>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</si>
  <si>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</si>
  <si>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</si>
  <si>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</si>
  <si>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</si>
  <si>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</si>
  <si>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</si>
  <si>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</si>
  <si>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</si>
  <si>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</si>
  <si>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</si>
  <si>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</si>
  <si>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</si>
  <si>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</si>
  <si>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</si>
  <si>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</si>
  <si>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</si>
  <si>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</si>
  <si>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</si>
  <si>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</si>
  <si>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</si>
  <si>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</si>
  <si>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</si>
  <si>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</si>
  <si>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</si>
  <si>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</si>
  <si>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</si>
  <si>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</si>
  <si>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</si>
  <si>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</si>
  <si>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</si>
  <si>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</si>
  <si>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</si>
  <si>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</si>
  <si>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</si>
  <si>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</si>
  <si>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</si>
  <si>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</si>
  <si>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</si>
  <si>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</si>
  <si>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</si>
  <si>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</si>
  <si>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</si>
  <si>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</si>
  <si>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</si>
  <si>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</si>
  <si>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</si>
  <si>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</si>
  <si>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</si>
  <si>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</si>
  <si>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</si>
  <si>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</si>
  <si>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</si>
  <si>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</si>
  <si>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</si>
  <si>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</si>
  <si>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</si>
  <si>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</si>
  <si>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</si>
  <si>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</si>
  <si>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</si>
  <si>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</si>
  <si>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</si>
  <si>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</si>
  <si>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</si>
  <si>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</si>
  <si>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</si>
  <si>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</si>
  <si>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</si>
  <si>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</si>
  <si>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</si>
  <si>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</si>
  <si>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</si>
  <si>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</si>
  <si>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</si>
  <si>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</si>
  <si>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</si>
  <si>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</si>
  <si>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</si>
  <si>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</si>
  <si>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</si>
  <si>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</si>
  <si>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</si>
  <si>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</si>
  <si>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</si>
  <si>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</si>
  <si>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</si>
  <si>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</si>
  <si>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</si>
  <si>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</si>
  <si>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</si>
  <si>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</si>
  <si>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</si>
  <si>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</si>
  <si>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</si>
  <si>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</si>
  <si>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</si>
  <si>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</si>
  <si>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</si>
  <si>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</si>
  <si>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</si>
  <si>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</si>
  <si>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</si>
  <si>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</si>
  <si>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</si>
  <si>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</si>
  <si>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</si>
  <si>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</si>
  <si>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</si>
  <si>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</si>
  <si>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</si>
  <si>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</si>
  <si>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</si>
  <si>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</si>
  <si>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</si>
  <si>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</si>
  <si>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</si>
  <si>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</si>
  <si>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</si>
  <si>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</si>
  <si>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</si>
  <si>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</si>
  <si>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</si>
  <si>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</si>
  <si>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</si>
  <si>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</si>
  <si>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</si>
  <si>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</si>
  <si>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</si>
  <si>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</si>
  <si>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</si>
  <si>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</si>
  <si>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</si>
  <si>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</si>
  <si>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</si>
  <si>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</si>
  <si>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</si>
  <si>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</si>
  <si>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</si>
  <si>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</si>
  <si>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</si>
  <si>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</si>
  <si>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</si>
  <si>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</si>
  <si>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</si>
  <si>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</si>
  <si>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</si>
  <si>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</si>
  <si>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</si>
  <si>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</si>
  <si>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</si>
  <si>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</si>
  <si>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</si>
  <si>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</si>
  <si>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</si>
  <si>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</si>
  <si>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</si>
  <si>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</si>
  <si>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</si>
  <si>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</si>
  <si>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</si>
  <si>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</si>
  <si>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</si>
  <si>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</si>
  <si>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</si>
  <si>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</si>
  <si>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</si>
  <si>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</si>
  <si>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</si>
  <si>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</si>
  <si>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</si>
  <si>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</si>
  <si>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</si>
  <si>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</si>
  <si>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</si>
  <si>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</si>
  <si>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</si>
  <si>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</si>
  <si>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</si>
  <si>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</si>
  <si>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</si>
  <si>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</si>
  <si>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</si>
  <si>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</si>
  <si>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</si>
  <si>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</si>
  <si>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</si>
  <si>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</si>
  <si>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</si>
  <si>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</si>
  <si>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</si>
  <si>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</si>
  <si>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</si>
  <si>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</si>
  <si>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</si>
  <si>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</si>
  <si>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</si>
  <si>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</si>
  <si>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</si>
  <si>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</si>
  <si>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</si>
  <si>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</si>
  <si>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</si>
  <si>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</si>
  <si>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</si>
  <si>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</si>
  <si>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</si>
  <si>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</si>
  <si>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</si>
  <si>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</si>
  <si>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</si>
  <si>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</si>
  <si>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</si>
  <si>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</si>
  <si>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</si>
  <si>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</si>
  <si>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</si>
  <si>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</si>
  <si>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</si>
  <si>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</si>
  <si>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</si>
  <si>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</si>
  <si>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</si>
  <si>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</si>
  <si>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</si>
  <si>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</si>
  <si>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</si>
  <si>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</si>
  <si>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</si>
  <si>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</si>
  <si>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</si>
  <si>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</si>
  <si>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</si>
  <si>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</si>
  <si>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</si>
  <si>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</si>
  <si>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</si>
  <si>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</si>
  <si>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</si>
  <si>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</si>
  <si>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</si>
  <si>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</si>
  <si>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</si>
  <si>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</si>
  <si>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</si>
  <si>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</si>
  <si>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</si>
  <si>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</si>
  <si>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</si>
  <si>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</si>
  <si>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</si>
  <si>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</si>
  <si>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</si>
  <si>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</si>
  <si>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</si>
  <si>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</si>
  <si>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</si>
  <si>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</si>
  <si>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</si>
  <si>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</si>
  <si>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</si>
  <si>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</si>
  <si>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</si>
  <si>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</si>
  <si>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</si>
  <si>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</si>
  <si>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</si>
  <si>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</si>
  <si>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</si>
  <si>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</si>
  <si>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</si>
  <si>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</si>
  <si>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</si>
  <si>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</si>
  <si>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</si>
  <si>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</si>
  <si>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</si>
  <si>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</si>
  <si>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</si>
  <si>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</si>
  <si>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</si>
  <si>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</si>
  <si>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</si>
  <si>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</si>
  <si>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</si>
  <si>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</si>
  <si>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</si>
  <si>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</si>
  <si>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</si>
  <si>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</si>
  <si>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</si>
  <si>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</si>
  <si>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</si>
  <si>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</si>
  <si>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</si>
  <si>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</si>
  <si>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</si>
  <si>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</si>
  <si>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</si>
  <si>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</si>
  <si>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</si>
  <si>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</si>
  <si>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</si>
  <si>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</si>
  <si>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</si>
  <si>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</si>
  <si>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</si>
  <si>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</si>
  <si>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</si>
  <si>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</si>
  <si>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</si>
  <si>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</si>
  <si>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</si>
  <si>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</si>
  <si>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</si>
  <si>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</si>
  <si>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</si>
  <si>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</si>
  <si>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</si>
  <si>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</si>
  <si>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</si>
  <si>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</si>
  <si>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</si>
  <si>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</si>
  <si>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</si>
  <si>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</si>
  <si>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</si>
  <si>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</si>
  <si>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</si>
  <si>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</si>
  <si>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</si>
  <si>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</si>
  <si>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</si>
  <si>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</si>
  <si>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</si>
  <si>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</si>
  <si>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</si>
  <si>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</si>
  <si>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</si>
  <si>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</si>
  <si>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</si>
  <si>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</si>
  <si>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</si>
  <si>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</si>
  <si>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</si>
  <si>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</si>
  <si>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</si>
  <si>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</si>
  <si>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</si>
  <si>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</si>
  <si>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</si>
  <si>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</si>
  <si>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</si>
  <si>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</si>
  <si>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</si>
  <si>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</si>
  <si>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</si>
  <si>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</si>
  <si>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</si>
  <si>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</si>
  <si>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</si>
  <si>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</si>
  <si>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</si>
  <si>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</si>
  <si>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</si>
  <si>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</si>
  <si>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</si>
  <si>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</si>
  <si>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</si>
  <si>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</si>
  <si>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</si>
  <si>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</si>
  <si>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</si>
  <si>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</si>
  <si>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</si>
  <si>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</si>
  <si>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</si>
  <si>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</si>
  <si>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</si>
  <si>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</si>
  <si>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</si>
  <si>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</si>
  <si>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</si>
  <si>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</si>
  <si>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</si>
  <si>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</si>
  <si>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</si>
  <si>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</si>
  <si>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</si>
  <si>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</si>
  <si>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</si>
  <si>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</si>
  <si>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</si>
  <si>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</si>
  <si>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</si>
  <si>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</si>
  <si>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</si>
  <si>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</si>
  <si>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</si>
  <si>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</si>
  <si>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</si>
  <si>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</si>
  <si>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</si>
  <si>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</si>
  <si>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</si>
  <si>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</si>
  <si>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</si>
  <si>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</si>
  <si>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</si>
  <si>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</si>
  <si>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</si>
  <si>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</si>
  <si>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</si>
  <si>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</si>
  <si>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</si>
  <si>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</si>
  <si>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</si>
  <si>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</si>
  <si>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</si>
  <si>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</si>
  <si>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</si>
  <si>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</si>
  <si>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</si>
  <si>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</si>
  <si>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</si>
  <si>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</si>
  <si>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</si>
  <si>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</si>
  <si>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</si>
  <si>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</si>
  <si>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</si>
  <si>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</si>
  <si>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</si>
  <si>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</si>
  <si>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</si>
  <si>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</si>
  <si>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</si>
  <si>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</si>
  <si>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</si>
  <si>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</si>
  <si>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</si>
  <si>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</si>
  <si>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</si>
  <si>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</si>
  <si>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</si>
  <si>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</si>
  <si>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</si>
  <si>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</si>
  <si>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</si>
  <si>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</si>
  <si>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</si>
  <si>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</si>
  <si>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</si>
  <si>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</si>
  <si>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</si>
  <si>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</si>
  <si>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</si>
  <si>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</si>
  <si>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</si>
  <si>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</si>
  <si>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</si>
  <si>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</si>
  <si>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</si>
  <si>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</si>
  <si>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</si>
  <si>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</si>
  <si>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</si>
  <si>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</si>
  <si>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</si>
  <si>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</si>
  <si>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</si>
  <si>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</si>
  <si>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</si>
  <si>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</si>
  <si>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</si>
  <si>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</si>
  <si>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</si>
  <si>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</si>
  <si>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</si>
  <si>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</si>
  <si>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</si>
  <si>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</si>
  <si>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</si>
  <si>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</si>
  <si>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</si>
  <si>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</si>
  <si>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</si>
  <si>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</si>
  <si>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</si>
  <si>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</si>
  <si>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</si>
  <si>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</si>
  <si>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</si>
  <si>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</si>
  <si>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</si>
  <si>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</si>
  <si>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</si>
  <si>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</si>
  <si>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</si>
  <si>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</si>
  <si>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</si>
  <si>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</si>
  <si>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</si>
  <si>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</si>
  <si>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</si>
  <si>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</si>
  <si>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</si>
  <si>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</si>
  <si>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</si>
  <si>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</si>
  <si>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</si>
  <si>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</si>
  <si>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</si>
  <si>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</si>
  <si>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</si>
  <si>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</si>
  <si>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</si>
  <si>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</si>
  <si>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</si>
  <si>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</si>
  <si>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</si>
  <si>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</si>
  <si>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</si>
  <si>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</si>
  <si>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</si>
  <si>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</si>
  <si>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</si>
  <si>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</si>
  <si>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</si>
  <si>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</si>
  <si>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</si>
  <si>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</si>
  <si>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</si>
  <si>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</si>
  <si>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</si>
  <si>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</si>
  <si>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</si>
  <si>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</si>
  <si>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</si>
  <si>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</si>
  <si>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</si>
  <si>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</si>
  <si>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</si>
  <si>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</si>
  <si>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</si>
  <si>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</si>
  <si>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</si>
  <si>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</si>
  <si>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</si>
  <si>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</si>
  <si>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</si>
  <si>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</si>
  <si>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</si>
  <si>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</si>
  <si>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</si>
  <si>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</si>
  <si>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</si>
  <si>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</si>
  <si>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</si>
  <si>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</si>
  <si>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</si>
  <si>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</si>
  <si>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</si>
  <si>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</si>
  <si>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</si>
  <si>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</si>
  <si>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</si>
  <si>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</si>
  <si>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</si>
  <si>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</si>
  <si>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</si>
  <si>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</si>
  <si>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</si>
  <si>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</si>
  <si>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</si>
  <si>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</si>
  <si>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</si>
  <si>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</si>
  <si>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</si>
  <si>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</si>
  <si>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</si>
  <si>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</si>
  <si>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</si>
  <si>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</si>
  <si>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</si>
  <si>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</si>
  <si>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</si>
  <si>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</si>
  <si>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</si>
  <si>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</si>
  <si>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</si>
  <si>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</si>
  <si>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</si>
  <si>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</si>
  <si>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</si>
  <si>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</si>
  <si>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</si>
  <si>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</si>
  <si>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</si>
  <si>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</si>
  <si>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</si>
  <si>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</si>
  <si>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</si>
  <si>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</si>
  <si>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</si>
  <si>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</si>
  <si>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</si>
  <si>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</si>
  <si>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</si>
  <si>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</si>
  <si>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</si>
  <si>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</si>
  <si>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</si>
  <si>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</si>
  <si>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</si>
  <si>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</si>
  <si>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</si>
  <si>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</si>
  <si>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</si>
  <si>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</si>
  <si>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</si>
  <si>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</si>
  <si>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</si>
  <si>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</si>
  <si>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</si>
  <si>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</si>
  <si>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</si>
  <si>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</si>
  <si>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</si>
  <si>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</si>
  <si>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</si>
  <si>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</si>
  <si>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</si>
  <si>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</si>
  <si>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</si>
  <si>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</si>
  <si>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</si>
  <si>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</si>
  <si>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</si>
  <si>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</si>
  <si>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</si>
  <si>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</si>
  <si>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</si>
  <si>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</si>
  <si>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</si>
  <si>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</si>
  <si>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</si>
  <si>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</si>
  <si>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</si>
  <si>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</si>
  <si>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</si>
  <si>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</si>
  <si>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</si>
  <si>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</si>
  <si>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</si>
  <si>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</si>
  <si>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</si>
  <si>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</si>
  <si>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</si>
  <si>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</si>
  <si>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</si>
  <si>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</si>
  <si>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</si>
  <si>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</si>
  <si>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</si>
  <si>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</si>
  <si>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</si>
  <si>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</si>
  <si>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</si>
  <si>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</si>
  <si>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</si>
  <si>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</si>
  <si>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</si>
  <si>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</si>
  <si>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</si>
  <si>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</si>
  <si>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</si>
  <si>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</si>
  <si>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</si>
  <si>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</si>
  <si>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</si>
  <si>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</si>
  <si>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</si>
  <si>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</si>
  <si>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</si>
  <si>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</si>
  <si>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</si>
  <si>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</si>
  <si>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</si>
  <si>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</si>
  <si>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</si>
  <si>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</si>
  <si>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</si>
  <si>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</si>
  <si>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</si>
  <si>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</si>
  <si>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</si>
  <si>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</si>
  <si>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</si>
  <si>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</si>
  <si>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</si>
  <si>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</si>
  <si>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</si>
  <si>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</si>
  <si>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</si>
  <si>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</si>
  <si>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</si>
  <si>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</si>
  <si>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</si>
  <si>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</si>
  <si>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</si>
  <si>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</si>
  <si>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</si>
  <si>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</si>
  <si>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</si>
  <si>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</si>
  <si>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</si>
  <si>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</si>
  <si>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</si>
  <si>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</si>
  <si>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</si>
  <si>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</si>
  <si>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</si>
  <si>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</si>
  <si>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</si>
  <si>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</si>
  <si>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</si>
  <si>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</si>
  <si>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</si>
  <si>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</si>
  <si>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</si>
  <si>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</si>
  <si>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</si>
  <si>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</si>
  <si>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</si>
  <si>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</si>
  <si>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</si>
  <si>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</si>
  <si>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</si>
  <si>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</si>
  <si>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</si>
  <si>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</si>
  <si>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</si>
  <si>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</si>
  <si>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</si>
  <si>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</si>
  <si>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</si>
  <si>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</si>
  <si>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</si>
  <si>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</si>
  <si>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</si>
  <si>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</si>
  <si>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</si>
  <si>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</si>
  <si>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</si>
  <si>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</si>
  <si>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</si>
  <si>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</si>
  <si>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</si>
  <si>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</si>
  <si>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</si>
  <si>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</si>
  <si>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</si>
  <si>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</si>
  <si>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</si>
  <si>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</si>
  <si>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</si>
  <si>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</si>
  <si>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</si>
  <si>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</si>
  <si>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</si>
  <si>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</si>
  <si>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</si>
  <si>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</si>
  <si>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</si>
  <si>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</si>
  <si>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</si>
  <si>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</si>
  <si>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</si>
  <si>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</si>
  <si>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</si>
  <si>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</si>
  <si>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</si>
  <si>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</si>
  <si>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</si>
  <si>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</si>
  <si>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</si>
  <si>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</si>
  <si>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</si>
  <si>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</si>
  <si>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</si>
  <si>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</si>
  <si>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</si>
  <si>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</si>
  <si>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</si>
  <si>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</si>
  <si>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</si>
  <si>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</si>
  <si>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</si>
  <si>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</si>
  <si>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</si>
  <si>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</si>
  <si>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</si>
  <si>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</si>
  <si>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</si>
  <si>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</si>
  <si>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</si>
  <si>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</si>
  <si>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</si>
  <si>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</si>
  <si>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</si>
  <si>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</si>
  <si>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</si>
  <si>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</si>
  <si>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</si>
  <si>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</si>
  <si>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</si>
  <si>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</si>
  <si>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</si>
  <si>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</si>
  <si>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</si>
  <si>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</si>
  <si>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</si>
  <si>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</si>
  <si>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</si>
  <si>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</si>
  <si>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</si>
  <si>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</si>
  <si>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</si>
  <si>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</si>
  <si>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</si>
  <si>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</si>
  <si>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</si>
  <si>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</si>
  <si>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</si>
  <si>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</si>
  <si>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</si>
  <si>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</si>
  <si>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</si>
  <si>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</si>
  <si>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</si>
  <si>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</si>
  <si>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</si>
  <si>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</si>
  <si>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</si>
  <si>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</si>
  <si>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</si>
  <si>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</si>
  <si>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</si>
  <si>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</si>
  <si>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</si>
  <si>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</si>
  <si>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</si>
  <si>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</si>
  <si>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</si>
  <si>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</si>
  <si>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</si>
  <si>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</si>
  <si>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</si>
  <si>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</si>
  <si>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</si>
  <si>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</si>
  <si>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</si>
  <si>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</si>
  <si>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</si>
  <si>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</si>
  <si>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</si>
  <si>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</si>
  <si>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</si>
  <si>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</si>
  <si>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</si>
  <si>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</si>
  <si>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</si>
  <si>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</si>
  <si>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</si>
  <si>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</si>
  <si>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</si>
  <si>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</si>
  <si>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</si>
  <si>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</si>
  <si>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</si>
  <si>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</si>
  <si>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</si>
  <si>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</si>
  <si>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</si>
  <si>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</si>
  <si>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</si>
  <si>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</si>
  <si>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</si>
  <si>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</si>
  <si>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</si>
  <si>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</si>
  <si>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</si>
  <si>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</si>
  <si>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</si>
  <si>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</si>
  <si>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</si>
  <si>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</si>
  <si>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</si>
  <si>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</si>
  <si>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</si>
  <si>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</si>
  <si>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</si>
  <si>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</si>
  <si>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</si>
  <si>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</si>
  <si>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</si>
  <si>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</si>
  <si>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</si>
  <si>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</si>
  <si>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</si>
  <si>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</si>
  <si>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</si>
  <si>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</si>
  <si>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</si>
  <si>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</si>
  <si>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</si>
  <si>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</si>
  <si>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</si>
  <si>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</si>
  <si>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</si>
  <si>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</si>
  <si>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</si>
  <si>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</si>
  <si>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</si>
  <si>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</si>
  <si>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</si>
  <si>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</si>
  <si>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</si>
  <si>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</si>
  <si>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</si>
  <si>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</si>
  <si>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</si>
  <si>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</si>
  <si>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</si>
  <si>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</si>
  <si>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</si>
  <si>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</si>
  <si>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</si>
  <si>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</si>
  <si>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</si>
  <si>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</si>
  <si>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</si>
  <si>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</si>
  <si>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</si>
  <si>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</si>
  <si>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</si>
  <si>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</si>
  <si>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</si>
  <si>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</si>
  <si>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</si>
  <si>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</si>
  <si>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</si>
  <si>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</si>
  <si>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</si>
  <si>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</si>
  <si>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</si>
  <si>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</si>
  <si>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</si>
  <si>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</si>
  <si>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</si>
  <si>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</si>
  <si>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</si>
  <si>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</si>
  <si>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</si>
  <si>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</si>
  <si>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</si>
  <si>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</si>
  <si>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</si>
  <si>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</si>
  <si>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</si>
  <si>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</si>
  <si>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</si>
  <si>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</si>
  <si>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</si>
  <si>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</si>
  <si>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</si>
  <si>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</si>
  <si>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</si>
  <si>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</si>
  <si>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</si>
  <si>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</si>
  <si>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</si>
  <si>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</si>
  <si>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</si>
  <si>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</si>
  <si>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</si>
  <si>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</si>
  <si>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</si>
  <si>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</si>
  <si>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</si>
  <si>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</si>
  <si>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</si>
  <si>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</si>
  <si>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</si>
  <si>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</si>
  <si>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</si>
  <si>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</si>
  <si>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</si>
  <si>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</si>
  <si>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</si>
  <si>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</si>
  <si>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</si>
  <si>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</si>
  <si>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</si>
  <si>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</si>
  <si>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</si>
  <si>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</si>
  <si>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</si>
  <si>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</si>
  <si>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</si>
  <si>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</si>
  <si>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</si>
  <si>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</si>
  <si>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</si>
  <si>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</si>
  <si>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</si>
  <si>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</si>
  <si>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</si>
  <si>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</si>
  <si>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</si>
  <si>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</si>
  <si>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</si>
  <si>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</si>
  <si>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</si>
  <si>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</si>
  <si>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</si>
  <si>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</si>
  <si>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</si>
  <si>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</si>
  <si>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</si>
  <si>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</si>
  <si>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</si>
  <si>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</si>
  <si>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</si>
  <si>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</si>
  <si>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</si>
  <si>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</si>
  <si>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</si>
  <si>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</si>
  <si>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</si>
  <si>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</si>
  <si>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</si>
  <si>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</si>
  <si>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</si>
  <si>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</si>
  <si>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</si>
  <si>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</si>
  <si>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</si>
  <si>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</si>
  <si>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</si>
  <si>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</si>
  <si>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</si>
  <si>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</si>
  <si>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</si>
  <si>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</si>
  <si>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</si>
  <si>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</si>
  <si>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</si>
  <si>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</si>
  <si>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</si>
  <si>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</si>
  <si>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</si>
  <si>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</si>
  <si>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</si>
  <si>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</si>
  <si>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</si>
  <si>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</si>
  <si>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</si>
  <si>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</si>
  <si>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</si>
  <si>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</si>
  <si>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</si>
  <si>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</si>
  <si>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</si>
  <si>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</si>
  <si>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</si>
  <si>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</si>
  <si>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</si>
  <si>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</si>
  <si>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</si>
  <si>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</si>
  <si>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</si>
  <si>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</si>
  <si>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</si>
  <si>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</si>
  <si>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</si>
  <si>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</si>
  <si>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</si>
  <si>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</si>
  <si>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</si>
  <si>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</si>
  <si>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</si>
  <si>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</si>
  <si>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</si>
  <si>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</si>
  <si>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</si>
  <si>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</si>
  <si>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</si>
  <si>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</si>
  <si>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</si>
  <si>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</si>
  <si>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</si>
  <si>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</si>
  <si>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</si>
  <si>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</si>
  <si>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</si>
  <si>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</si>
  <si>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</si>
  <si>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</si>
  <si>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</si>
  <si>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</si>
  <si>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</si>
  <si>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</si>
  <si>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</si>
  <si>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</si>
  <si>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</si>
  <si>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</si>
  <si>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</si>
  <si>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</si>
  <si>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</si>
  <si>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</si>
  <si>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</si>
  <si>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</si>
  <si>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</si>
  <si>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</si>
  <si>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</si>
  <si>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</si>
  <si>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</si>
  <si>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</si>
  <si>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</si>
  <si>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</si>
  <si>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</si>
  <si>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</si>
  <si>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</si>
  <si>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</si>
  <si>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</si>
  <si>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</si>
  <si>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</si>
  <si>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</si>
  <si>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</si>
  <si>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</si>
  <si>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</si>
  <si>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</si>
  <si>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</si>
  <si>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</si>
  <si>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</si>
  <si>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</si>
  <si>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</si>
  <si>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</si>
  <si>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</si>
  <si>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</si>
  <si>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</si>
  <si>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</si>
  <si>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</si>
  <si>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</si>
  <si>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</si>
  <si>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</si>
  <si>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</si>
  <si>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</si>
  <si>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</si>
  <si>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</si>
  <si>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</si>
  <si>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</si>
  <si>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</si>
  <si>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</si>
  <si>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</si>
  <si>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</si>
  <si>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</si>
  <si>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</si>
  <si>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</si>
  <si>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</si>
  <si>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</si>
  <si>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</si>
  <si>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</si>
  <si>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</si>
  <si>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</si>
  <si>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</si>
  <si>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</si>
  <si>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</si>
  <si>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</si>
  <si>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</si>
  <si>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</si>
  <si>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</si>
  <si>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</si>
  <si>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</si>
  <si>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</si>
  <si>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</si>
  <si>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</si>
  <si>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</si>
  <si>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</si>
  <si>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</si>
  <si>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</si>
  <si>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</si>
  <si>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</si>
  <si>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</si>
  <si>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</si>
  <si>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</si>
  <si>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</si>
  <si>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</si>
  <si>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</si>
  <si>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</si>
  <si>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</si>
  <si>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</si>
  <si>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</si>
  <si>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</si>
  <si>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</si>
  <si>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</si>
  <si>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</si>
  <si>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</si>
  <si>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</si>
  <si>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</si>
  <si>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</si>
  <si>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</si>
  <si>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</si>
  <si>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</si>
  <si>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</si>
  <si>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</si>
  <si>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</si>
  <si>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</si>
  <si>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</si>
  <si>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</si>
  <si>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</si>
  <si>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</si>
  <si>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</si>
  <si>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</si>
  <si>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</si>
  <si>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</si>
  <si>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</si>
  <si>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</si>
  <si>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</si>
  <si>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</si>
  <si>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</si>
  <si>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</si>
  <si>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</si>
  <si>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</si>
  <si>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</si>
  <si>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</si>
  <si>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</si>
  <si>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</si>
  <si>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</si>
  <si>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</si>
  <si>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</si>
  <si>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</si>
  <si>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</si>
  <si>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</si>
  <si>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</si>
  <si>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</si>
  <si>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</si>
  <si>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</si>
  <si>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</si>
  <si>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</si>
  <si>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</si>
  <si>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</si>
  <si>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</si>
  <si>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</si>
  <si>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</si>
  <si>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</si>
  <si>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</si>
  <si>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</si>
  <si>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</si>
  <si>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</si>
  <si>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</si>
  <si>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</si>
  <si>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</si>
  <si>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</si>
  <si>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</si>
  <si>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</si>
  <si>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</si>
  <si>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</si>
  <si>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</si>
  <si>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</si>
  <si>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</si>
  <si>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</si>
  <si>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</si>
  <si>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</si>
  <si>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</si>
  <si>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</si>
  <si>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</si>
  <si>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</si>
  <si>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</si>
  <si>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</si>
  <si>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</si>
  <si>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</si>
  <si>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</si>
  <si>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</si>
  <si>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</si>
  <si>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</si>
  <si>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</si>
  <si>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</si>
  <si>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</si>
  <si>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</si>
  <si>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</si>
  <si>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</si>
  <si>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</si>
  <si>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</si>
  <si>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</si>
  <si>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</si>
  <si>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</si>
  <si>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</si>
  <si>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</si>
  <si>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</si>
  <si>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</si>
  <si>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</si>
  <si>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</si>
  <si>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</si>
  <si>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</si>
  <si>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</si>
  <si>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</si>
  <si>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</si>
  <si>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</si>
  <si>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</si>
  <si>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</si>
  <si>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</si>
  <si>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</si>
  <si>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</si>
  <si>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</si>
  <si>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</si>
  <si>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</si>
  <si>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</si>
  <si>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</si>
  <si>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</si>
  <si>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</si>
  <si>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</si>
  <si>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</si>
  <si>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</si>
  <si>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</si>
  <si>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</si>
  <si>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</si>
  <si>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</si>
  <si>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</si>
  <si>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</si>
  <si>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</si>
  <si>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</si>
  <si>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</si>
  <si>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</si>
  <si>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</si>
  <si>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</si>
  <si>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</si>
  <si>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</si>
  <si>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</si>
  <si>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</si>
  <si>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</si>
  <si>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</si>
  <si>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</si>
  <si>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</si>
  <si>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</si>
  <si>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</si>
  <si>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</si>
  <si>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</si>
  <si>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</si>
  <si>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</si>
  <si>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</si>
  <si>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</si>
  <si>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</si>
  <si>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</si>
  <si>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</si>
  <si>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</si>
  <si>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</si>
  <si>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</si>
  <si>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</si>
  <si>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</si>
  <si>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</si>
  <si>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</si>
  <si>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</si>
  <si>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</si>
  <si>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</si>
  <si>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</si>
  <si>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</si>
  <si>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</si>
  <si>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</si>
  <si>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</si>
  <si>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</si>
  <si>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</si>
  <si>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</si>
  <si>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</si>
  <si>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</si>
  <si>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</si>
  <si>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</si>
  <si>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</si>
  <si>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</si>
  <si>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</si>
  <si>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</si>
  <si>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</si>
  <si>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</si>
  <si>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</si>
  <si>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</si>
  <si>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</si>
  <si>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</si>
  <si>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</si>
  <si>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</si>
  <si>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</si>
  <si>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</si>
  <si>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</si>
  <si>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</si>
  <si>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</si>
  <si>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</si>
  <si>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</si>
  <si>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</si>
  <si>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</si>
  <si>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</si>
  <si>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</si>
  <si>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</si>
  <si>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</si>
  <si>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</si>
  <si>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</si>
  <si>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</si>
  <si>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</si>
  <si>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</si>
  <si>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</si>
  <si>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</si>
  <si>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</si>
  <si>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</si>
  <si>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</si>
  <si>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</si>
  <si>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</si>
  <si>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</si>
  <si>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</si>
  <si>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</si>
  <si>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</si>
  <si>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</si>
  <si>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</si>
  <si>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</si>
  <si>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</si>
  <si>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</si>
  <si>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</si>
  <si>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</si>
  <si>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</si>
  <si>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</si>
  <si>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</si>
  <si>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</si>
  <si>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</si>
  <si>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</si>
  <si>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</si>
  <si>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</si>
  <si>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</si>
  <si>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</si>
  <si>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</si>
  <si>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</si>
  <si>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</si>
  <si>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</si>
  <si>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</si>
  <si>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</si>
  <si>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</si>
  <si>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</si>
  <si>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</si>
  <si>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</si>
  <si>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</si>
  <si>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</si>
  <si>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</si>
  <si>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</si>
  <si>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</si>
  <si>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</si>
  <si>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</si>
  <si>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</si>
  <si>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</si>
  <si>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</si>
  <si>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</si>
  <si>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</si>
  <si>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</si>
  <si>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</si>
  <si>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</si>
  <si>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</si>
  <si>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</si>
  <si>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</si>
  <si>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</si>
  <si>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</si>
  <si>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</si>
  <si>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</si>
  <si>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</si>
  <si>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</si>
  <si>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</si>
  <si>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</si>
  <si>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</si>
  <si>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</si>
  <si>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</si>
  <si>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</si>
  <si>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</si>
  <si>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</si>
  <si>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</si>
  <si>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</si>
  <si>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</si>
  <si>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</si>
  <si>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</si>
  <si>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</si>
  <si>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</si>
  <si>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</si>
  <si>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</si>
  <si>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</si>
  <si>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</si>
  <si>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</si>
  <si>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</si>
  <si>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</si>
  <si>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</si>
  <si>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</si>
  <si>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</si>
  <si>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</si>
  <si>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</si>
  <si>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</si>
  <si>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</si>
  <si>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</si>
  <si>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</si>
  <si>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</si>
  <si>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</si>
  <si>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</si>
  <si>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</si>
  <si>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</si>
  <si>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</si>
  <si>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</si>
  <si>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</si>
  <si>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</si>
  <si>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</si>
  <si>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</si>
  <si>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</si>
  <si>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</si>
  <si>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</si>
  <si>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</si>
  <si>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</si>
  <si>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</si>
  <si>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</si>
  <si>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</si>
  <si>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</si>
  <si>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</si>
  <si>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</si>
  <si>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</si>
  <si>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</si>
  <si>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</si>
  <si>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</si>
  <si>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</si>
  <si>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</si>
  <si>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</si>
  <si>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</si>
  <si>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</si>
  <si>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</si>
  <si>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</si>
  <si>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</si>
  <si>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</si>
  <si>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</si>
  <si>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</si>
  <si>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</si>
  <si>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</si>
  <si>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</si>
  <si>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</si>
  <si>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</si>
  <si>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</si>
  <si>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</si>
  <si>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</si>
  <si>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</si>
  <si>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</si>
  <si>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</si>
  <si>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</si>
  <si>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</si>
  <si>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</si>
  <si>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</si>
  <si>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</si>
  <si>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</si>
  <si>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</si>
  <si>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</si>
  <si>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</si>
  <si>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</si>
  <si>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</si>
  <si>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</si>
  <si>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</si>
  <si>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</si>
  <si>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</si>
  <si>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</si>
  <si>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</si>
  <si>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</si>
  <si>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</si>
  <si>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</si>
  <si>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</si>
  <si>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</si>
  <si>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</si>
  <si>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</si>
  <si>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</si>
  <si>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</si>
  <si>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</si>
  <si>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</si>
  <si>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</si>
  <si>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</si>
  <si>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</si>
  <si>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</si>
  <si>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</si>
  <si>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</si>
  <si>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</si>
  <si>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</si>
  <si>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</si>
  <si>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</si>
  <si>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</si>
  <si>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</si>
  <si>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</si>
  <si>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</si>
  <si>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</si>
  <si>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</si>
  <si>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</si>
  <si>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</si>
  <si>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</si>
  <si>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</si>
  <si>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</si>
  <si>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</si>
  <si>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</si>
  <si>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</si>
  <si>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</si>
  <si>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</si>
  <si>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</si>
  <si>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</si>
  <si>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</si>
  <si>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</si>
  <si>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</si>
  <si>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</si>
  <si>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</si>
  <si>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</si>
  <si>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</si>
  <si>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</si>
  <si>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</si>
  <si>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</si>
  <si>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</si>
  <si>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</si>
  <si>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</si>
  <si>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</si>
  <si>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</si>
  <si>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</si>
  <si>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</si>
  <si>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</si>
  <si>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</si>
  <si>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</si>
  <si>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</si>
  <si>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</si>
  <si>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</si>
  <si>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</si>
  <si>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</si>
  <si>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</si>
  <si>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</si>
  <si>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</si>
  <si>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</si>
  <si>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</si>
  <si>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</si>
  <si>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</si>
  <si>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</si>
  <si>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</si>
  <si>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</si>
  <si>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</si>
  <si>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</si>
  <si>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</si>
  <si>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</si>
  <si>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</si>
  <si>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</si>
  <si>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</si>
  <si>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</si>
  <si>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</si>
  <si>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</si>
  <si>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</si>
  <si>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</si>
  <si>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</si>
  <si>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</si>
  <si>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</si>
  <si>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</si>
  <si>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</si>
  <si>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</si>
  <si>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</si>
  <si>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</si>
  <si>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</si>
  <si>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</si>
  <si>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</si>
  <si>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</si>
  <si>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</si>
  <si>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</si>
  <si>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</si>
  <si>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</si>
  <si>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</si>
  <si>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</si>
  <si>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</si>
  <si>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</si>
  <si>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</si>
  <si>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</si>
  <si>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</si>
  <si>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</si>
  <si>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</si>
  <si>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</si>
  <si>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</si>
  <si>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</si>
  <si>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</si>
  <si>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</si>
  <si>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</si>
  <si>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</si>
  <si>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</si>
  <si>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</si>
  <si>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</si>
  <si>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</si>
  <si>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</si>
  <si>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</si>
  <si>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</si>
  <si>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</si>
  <si>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</si>
  <si>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</si>
  <si>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</si>
  <si>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</si>
  <si>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</si>
  <si>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</si>
  <si>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</si>
  <si>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</si>
  <si>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</si>
  <si>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</si>
  <si>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</si>
  <si>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</si>
  <si>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</si>
  <si>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</si>
  <si>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</si>
  <si>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</si>
  <si>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</si>
  <si>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</si>
  <si>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</si>
  <si>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</si>
  <si>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</si>
  <si>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</si>
  <si>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</si>
  <si>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</si>
  <si>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</si>
  <si>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</si>
  <si>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</si>
  <si>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</si>
  <si>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</si>
  <si>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</si>
  <si>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</si>
  <si>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</si>
  <si>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</si>
  <si>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</si>
  <si>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</si>
  <si>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</si>
  <si>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</si>
  <si>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</si>
  <si>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</si>
  <si>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</si>
  <si>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</si>
  <si>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</si>
  <si>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</si>
  <si>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</si>
  <si>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</si>
  <si>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</si>
  <si>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</si>
  <si>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</si>
  <si>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</si>
  <si>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</si>
  <si>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</si>
  <si>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</si>
  <si>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</si>
  <si>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</si>
  <si>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</si>
  <si>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</si>
  <si>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</si>
  <si>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</si>
  <si>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</si>
  <si>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</si>
  <si>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</si>
  <si>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</si>
  <si>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</si>
  <si>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</si>
  <si>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</si>
  <si>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</si>
  <si>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</si>
  <si>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</si>
  <si>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</si>
  <si>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</si>
  <si>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</si>
  <si>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</si>
  <si>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</si>
  <si>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</si>
  <si>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</si>
  <si>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</si>
  <si>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</si>
  <si>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</si>
  <si>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</si>
  <si>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</si>
  <si>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</si>
  <si>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</si>
  <si>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</si>
  <si>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</si>
  <si>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</si>
  <si>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</si>
  <si>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</si>
  <si>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</si>
  <si>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</si>
  <si>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</si>
  <si>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</si>
  <si>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</si>
  <si>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</si>
  <si>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</si>
  <si>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</si>
  <si>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</si>
  <si>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</si>
  <si>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</si>
  <si>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</si>
  <si>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</si>
  <si>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</si>
  <si>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</si>
  <si>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</si>
  <si>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</si>
  <si>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</si>
  <si>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</si>
  <si>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</si>
  <si>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</si>
  <si>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</si>
  <si>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</si>
  <si>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</si>
  <si>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</si>
  <si>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</si>
  <si>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</si>
  <si>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</si>
  <si>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</si>
  <si>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</si>
  <si>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</si>
  <si>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</si>
  <si>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</si>
  <si>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</si>
  <si>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</si>
  <si>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</si>
  <si>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</si>
  <si>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</si>
  <si>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</si>
  <si>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</si>
  <si>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</si>
  <si>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</si>
  <si>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</si>
  <si>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</si>
  <si>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</si>
  <si>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</si>
  <si>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</si>
  <si>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</si>
  <si>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</si>
  <si>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</si>
  <si>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</si>
  <si>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</si>
  <si>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</si>
  <si>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</si>
  <si>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</si>
  <si>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</si>
  <si>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</si>
  <si>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</si>
  <si>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</si>
  <si>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</si>
  <si>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</si>
  <si>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</si>
  <si>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</si>
  <si>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</si>
  <si>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</si>
  <si>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</si>
  <si>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</si>
  <si>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</si>
  <si>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</si>
  <si>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</si>
  <si>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</si>
  <si>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</si>
  <si>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</si>
  <si>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</si>
  <si>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</si>
  <si>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</si>
  <si>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</si>
  <si>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</si>
  <si>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</si>
  <si>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</si>
  <si>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</si>
  <si>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</si>
  <si>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</si>
  <si>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</si>
  <si>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</si>
  <si>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</si>
  <si>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</si>
  <si>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</si>
  <si>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</si>
  <si>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</si>
  <si>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</si>
  <si>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</si>
  <si>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</si>
  <si>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</si>
  <si>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</si>
  <si>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</si>
  <si>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</si>
  <si>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</si>
  <si>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</si>
  <si>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</si>
  <si>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</si>
  <si>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</si>
  <si>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</si>
  <si>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</si>
  <si>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</si>
  <si>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</si>
  <si>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</si>
  <si>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</si>
  <si>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</si>
  <si>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</si>
  <si>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</si>
  <si>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</si>
  <si>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</si>
  <si>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</si>
  <si>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</si>
  <si>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</si>
  <si>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</si>
  <si>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</si>
  <si>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</si>
  <si>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</si>
  <si>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</si>
  <si>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</si>
  <si>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</si>
  <si>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</si>
  <si>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</si>
  <si>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</si>
  <si>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</si>
  <si>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</si>
  <si>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</si>
  <si>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</si>
  <si>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</si>
  <si>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</si>
  <si>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</si>
  <si>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</si>
  <si>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</si>
  <si>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</si>
  <si>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</si>
  <si>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</si>
  <si>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</si>
  <si>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</si>
  <si>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</si>
  <si>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</si>
  <si>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</si>
  <si>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</si>
  <si>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</si>
  <si>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</si>
  <si>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</si>
  <si>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</si>
  <si>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</si>
  <si>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</si>
  <si>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</si>
  <si>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</si>
  <si>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</si>
  <si>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</si>
  <si>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</si>
  <si>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</si>
  <si>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</si>
  <si>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</si>
  <si>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</si>
  <si>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</si>
  <si>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</si>
  <si>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</si>
  <si>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</si>
  <si>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</si>
  <si>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</si>
  <si>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</si>
  <si>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</si>
  <si>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</si>
  <si>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</si>
  <si>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</si>
  <si>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</si>
  <si>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</si>
  <si>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</si>
  <si>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</si>
  <si>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</si>
  <si>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</si>
  <si>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</si>
  <si>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</si>
  <si>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</si>
  <si>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</si>
  <si>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</si>
  <si>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</si>
  <si>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</si>
  <si>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</si>
  <si>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</si>
  <si>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</si>
  <si>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</si>
  <si>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</si>
  <si>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</si>
  <si>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</si>
  <si>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</si>
  <si>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</si>
  <si>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</si>
  <si>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</si>
  <si>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</si>
  <si>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</si>
  <si>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</si>
  <si>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</si>
  <si>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</si>
  <si>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</si>
  <si>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</si>
  <si>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</si>
  <si>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</si>
  <si>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</si>
  <si>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</si>
  <si>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</si>
  <si>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</si>
  <si>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</si>
  <si>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</si>
  <si>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</si>
  <si>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</si>
  <si>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</si>
  <si>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</si>
  <si>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</si>
  <si>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</si>
  <si>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</si>
  <si>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</si>
  <si>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</si>
  <si>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</si>
  <si>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</si>
  <si>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</si>
  <si>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</si>
  <si>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</si>
  <si>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</si>
  <si>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</si>
  <si>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</si>
  <si>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</si>
  <si>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</si>
  <si>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</si>
  <si>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</si>
  <si>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</si>
  <si>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</si>
  <si>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</si>
  <si>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</si>
  <si>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</si>
  <si>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</si>
  <si>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</si>
  <si>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</si>
  <si>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</si>
  <si>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</si>
  <si>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</si>
  <si>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</si>
  <si>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</si>
  <si>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</si>
  <si>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</si>
  <si>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</si>
  <si>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</si>
  <si>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</si>
  <si>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</si>
  <si>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</si>
  <si>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</si>
  <si>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</si>
  <si>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</si>
  <si>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</si>
  <si>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</si>
  <si>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</si>
  <si>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</si>
  <si>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</si>
  <si>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</si>
  <si>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</si>
  <si>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</si>
  <si>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</si>
  <si>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</si>
  <si>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</si>
  <si>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</si>
  <si>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</si>
  <si>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</si>
  <si>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</si>
  <si>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</si>
  <si>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</si>
  <si>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</si>
  <si>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</si>
  <si>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</si>
  <si>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</si>
  <si>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</si>
  <si>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</si>
  <si>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</si>
  <si>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</si>
  <si>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</si>
  <si>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</si>
  <si>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</si>
  <si>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</si>
  <si>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</si>
  <si>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</si>
  <si>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</si>
  <si>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</si>
  <si>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</si>
  <si>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</si>
  <si>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</si>
  <si>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</si>
  <si>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</si>
  <si>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</si>
  <si>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</si>
  <si>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</si>
  <si>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</si>
  <si>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</si>
  <si>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</si>
  <si>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</si>
  <si>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</si>
  <si>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</si>
  <si>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</si>
  <si>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</si>
  <si>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</si>
  <si>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</si>
  <si>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</si>
  <si>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</si>
  <si>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</si>
  <si>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</si>
  <si>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</si>
  <si>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</si>
  <si>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</si>
  <si>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</si>
  <si>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</si>
  <si>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</si>
  <si>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</si>
  <si>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</si>
  <si>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</si>
  <si>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</si>
  <si>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</si>
  <si>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</si>
  <si>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</si>
  <si>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</si>
  <si>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</si>
  <si>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</si>
  <si>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</si>
  <si>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</si>
  <si>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</si>
  <si>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</si>
  <si>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</si>
  <si>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</si>
  <si>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</si>
  <si>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</si>
  <si>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</si>
  <si>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</si>
  <si>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</si>
  <si>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</si>
  <si>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</si>
  <si>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</si>
  <si>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</si>
  <si>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</si>
  <si>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</si>
  <si>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</si>
  <si>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</si>
  <si>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</si>
  <si>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</si>
  <si>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</si>
  <si>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</si>
  <si>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</si>
  <si>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</si>
  <si>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</si>
  <si>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</si>
  <si>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</si>
  <si>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</si>
  <si>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</si>
  <si>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</si>
  <si>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</si>
  <si>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</si>
  <si>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</si>
  <si>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</si>
  <si>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</si>
  <si>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</si>
  <si>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</si>
  <si>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</si>
  <si>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</si>
  <si>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</si>
  <si>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</si>
  <si>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</si>
  <si>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</si>
  <si>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</si>
  <si>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</si>
  <si>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</si>
  <si>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</si>
  <si>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</si>
  <si>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</si>
  <si>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</si>
  <si>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</si>
  <si>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</si>
  <si>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</si>
  <si>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</si>
  <si>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</si>
  <si>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</si>
  <si>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</si>
  <si>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</si>
  <si>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</si>
  <si>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</si>
  <si>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</si>
  <si>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</si>
  <si>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</si>
  <si>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</si>
  <si>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</si>
  <si>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</si>
  <si>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</si>
  <si>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</si>
  <si>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</si>
  <si>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</si>
  <si>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</si>
  <si>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</si>
  <si>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</si>
  <si>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</si>
  <si>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</si>
  <si>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</si>
  <si>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</si>
  <si>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</si>
  <si>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</si>
  <si>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</si>
  <si>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</si>
  <si>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</si>
  <si>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</si>
  <si>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</si>
  <si>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</si>
  <si>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</si>
  <si>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</si>
  <si>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</si>
  <si>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</si>
  <si>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</si>
  <si>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</si>
  <si>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</si>
  <si>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</si>
  <si>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</si>
  <si>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</si>
  <si>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</si>
  <si>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</si>
  <si>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</si>
  <si>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</si>
  <si>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</si>
  <si>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</si>
  <si>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</si>
  <si>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</si>
  <si>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</si>
  <si>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</si>
  <si>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</si>
  <si>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</si>
  <si>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</si>
  <si>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</si>
  <si>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</si>
  <si>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</si>
  <si>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</si>
  <si>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</si>
  <si>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</si>
  <si>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</si>
  <si>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</si>
  <si>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</si>
  <si>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</si>
  <si>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</si>
  <si>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</si>
  <si>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</si>
  <si>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</si>
  <si>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</si>
  <si>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</si>
  <si>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</si>
  <si>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</si>
  <si>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</si>
  <si>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</si>
  <si>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</si>
  <si>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</si>
  <si>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</si>
  <si>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</si>
  <si>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</si>
  <si>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</si>
  <si>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</si>
  <si>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</si>
  <si>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</si>
  <si>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</si>
  <si>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</si>
  <si>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</si>
  <si>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</si>
  <si>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</si>
  <si>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</si>
  <si>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</si>
  <si>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</si>
  <si>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</si>
  <si>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</si>
  <si>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</si>
  <si>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</si>
  <si>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</si>
  <si>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</si>
  <si>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</si>
  <si>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</si>
  <si>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</si>
  <si>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</si>
  <si>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</si>
  <si>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</si>
  <si>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</si>
  <si>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</si>
  <si>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</si>
  <si>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</si>
  <si>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</si>
  <si>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</si>
  <si>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</si>
  <si>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</si>
  <si>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</si>
  <si>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</si>
  <si>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</si>
  <si>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</si>
  <si>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</si>
  <si>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</si>
  <si>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</si>
  <si>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</si>
  <si>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</si>
  <si>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</si>
  <si>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</si>
  <si>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</si>
  <si>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</si>
  <si>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</si>
  <si>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</si>
  <si>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</si>
  <si>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</si>
  <si>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</si>
  <si>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</si>
  <si>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</si>
  <si>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</si>
  <si>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</si>
  <si>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</si>
  <si>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</si>
  <si>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</si>
  <si>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</si>
  <si>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</si>
  <si>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</si>
  <si>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</si>
  <si>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</si>
  <si>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</si>
  <si>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</si>
  <si>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</si>
  <si>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</si>
  <si>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</si>
  <si>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</si>
  <si>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</si>
  <si>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</si>
  <si>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</si>
  <si>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</si>
  <si>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</si>
  <si>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</si>
  <si>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</si>
  <si>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</si>
  <si>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</si>
  <si>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</si>
  <si>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</si>
  <si>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</si>
  <si>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</si>
  <si>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</si>
  <si>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</si>
  <si>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</si>
  <si>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</si>
  <si>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</si>
  <si>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</si>
  <si>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</si>
  <si>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</si>
  <si>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</si>
  <si>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</si>
  <si>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</si>
  <si>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</si>
  <si>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</si>
  <si>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</si>
  <si>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</si>
  <si>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</si>
  <si>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</si>
  <si>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</si>
  <si>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</si>
  <si>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</si>
  <si>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</si>
  <si>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</si>
  <si>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</si>
  <si>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</si>
  <si>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</si>
  <si>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</si>
  <si>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</si>
  <si>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</si>
  <si>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</si>
  <si>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</si>
  <si>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</si>
  <si>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</si>
  <si>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</si>
  <si>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</si>
  <si>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</si>
  <si>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</si>
  <si>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</si>
  <si>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</si>
  <si>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</si>
  <si>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</si>
  <si>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</si>
  <si>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</si>
  <si>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</si>
  <si>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</si>
  <si>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</si>
  <si>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</si>
  <si>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</si>
  <si>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</si>
  <si>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</si>
  <si>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</si>
  <si>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</si>
  <si>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</si>
  <si>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</si>
  <si>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</si>
  <si>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</si>
  <si>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</si>
  <si>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</si>
  <si>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</si>
  <si>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</si>
  <si>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</si>
  <si>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</si>
  <si>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</si>
  <si>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</si>
  <si>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</si>
  <si>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</si>
  <si>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</si>
  <si>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</si>
  <si>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</si>
  <si>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</si>
  <si>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</si>
  <si>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</si>
  <si>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</si>
  <si>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</si>
  <si>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</si>
  <si>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</si>
  <si>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</si>
  <si>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</si>
  <si>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</si>
  <si>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</si>
  <si>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</si>
  <si>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</si>
  <si>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</si>
  <si>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</si>
  <si>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</si>
  <si>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</si>
  <si>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</si>
  <si>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</si>
  <si>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</si>
  <si>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</si>
  <si>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</si>
  <si>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</si>
  <si>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</si>
  <si>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</si>
  <si>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</si>
  <si>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</si>
  <si>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</si>
  <si>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</si>
  <si>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</si>
  <si>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</si>
  <si>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</si>
  <si>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</si>
  <si>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</si>
  <si>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</si>
  <si>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</si>
  <si>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</si>
  <si>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</si>
  <si>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</si>
  <si>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</si>
  <si>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</si>
  <si>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</si>
  <si>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</si>
  <si>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</si>
  <si>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</si>
  <si>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</si>
  <si>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</si>
  <si>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</si>
  <si>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</si>
  <si>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</si>
  <si>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</si>
  <si>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</si>
  <si>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</si>
  <si>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</si>
  <si>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</si>
  <si>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</si>
  <si>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</si>
  <si>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</si>
  <si>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</si>
  <si>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</si>
  <si>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</si>
  <si>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</si>
  <si>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</si>
  <si>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</si>
  <si>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</si>
  <si>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</si>
  <si>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</si>
  <si>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</si>
  <si>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</si>
  <si>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</si>
  <si>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</si>
  <si>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</si>
  <si>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</si>
  <si>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</si>
  <si>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</si>
  <si>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</si>
  <si>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</si>
  <si>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</si>
  <si>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</si>
  <si>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</si>
  <si>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</si>
  <si>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</si>
  <si>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</si>
  <si>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</si>
  <si>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</si>
  <si>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</si>
  <si>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</si>
  <si>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</si>
  <si>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</si>
  <si>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</si>
  <si>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</si>
  <si>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</si>
  <si>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</si>
  <si>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</si>
  <si>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</si>
  <si>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</si>
  <si>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</si>
  <si>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</si>
  <si>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</si>
  <si>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</si>
  <si>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</si>
  <si>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</si>
  <si>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</si>
  <si>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</si>
  <si>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</si>
  <si>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</si>
  <si>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</si>
  <si>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</si>
  <si>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</si>
  <si>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</si>
  <si>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</si>
  <si>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</si>
  <si>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</si>
  <si>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</si>
  <si>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</si>
  <si>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</si>
  <si>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</si>
  <si>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</si>
  <si>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</si>
  <si>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</si>
  <si>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</si>
  <si>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</si>
  <si>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</si>
  <si>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</si>
  <si>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</si>
  <si>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</si>
  <si>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</si>
  <si>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</si>
  <si>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</si>
  <si>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</si>
  <si>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</si>
  <si>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</si>
  <si>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</si>
  <si>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</si>
  <si>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</si>
  <si>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</si>
  <si>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</si>
  <si>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</si>
  <si>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</si>
  <si>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</si>
  <si>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</si>
  <si>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</si>
  <si>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</si>
  <si>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</si>
  <si>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</si>
  <si>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</si>
  <si>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</si>
  <si>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</si>
  <si>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</si>
  <si>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</si>
  <si>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</si>
  <si>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</si>
  <si>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</si>
  <si>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</si>
  <si>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</si>
  <si>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</si>
  <si>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</si>
  <si>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</si>
  <si>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</si>
  <si>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</si>
  <si>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</si>
  <si>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</si>
  <si>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</si>
  <si>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</si>
  <si>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</si>
  <si>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</si>
  <si>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</si>
  <si>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</si>
  <si>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</si>
  <si>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</si>
  <si>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</si>
  <si>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</si>
  <si>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</si>
  <si>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</si>
  <si>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</si>
  <si>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</si>
  <si>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</si>
  <si>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</si>
  <si>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</si>
  <si>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</si>
  <si>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</si>
  <si>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</si>
  <si>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</si>
  <si>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</si>
  <si>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</si>
  <si>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</si>
  <si>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</si>
  <si>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</si>
  <si>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</si>
  <si>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</si>
  <si>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</si>
  <si>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</si>
  <si>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</si>
  <si>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</si>
  <si>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</si>
  <si>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</si>
  <si>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</si>
  <si>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</si>
  <si>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</si>
  <si>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</si>
  <si>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</si>
  <si>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</si>
  <si>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</si>
  <si>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</si>
  <si>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</si>
  <si>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</si>
  <si>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</si>
  <si>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</si>
  <si>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</si>
  <si>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</si>
  <si>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</si>
  <si>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</si>
  <si>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</si>
  <si>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</si>
  <si>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</si>
  <si>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</si>
  <si>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</si>
  <si>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</si>
  <si>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</si>
  <si>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</si>
  <si>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</si>
  <si>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</si>
  <si>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</si>
  <si>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</si>
  <si>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</si>
  <si>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</si>
  <si>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</si>
  <si>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</si>
  <si>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</si>
  <si>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</si>
  <si>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</si>
  <si>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</si>
  <si>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</si>
  <si>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</si>
  <si>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</si>
  <si>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</si>
  <si>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</si>
  <si>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</si>
  <si>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</si>
  <si>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</si>
  <si>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</si>
  <si>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</si>
  <si>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</si>
  <si>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</si>
  <si>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</si>
  <si>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</si>
  <si>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</si>
  <si>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</si>
  <si>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</si>
  <si>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</si>
  <si>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</si>
  <si>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</si>
  <si>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</si>
  <si>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</si>
  <si>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</si>
  <si>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</si>
  <si>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</si>
  <si>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</si>
  <si>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</si>
  <si>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</si>
  <si>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</si>
  <si>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</si>
  <si>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</si>
  <si>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</si>
  <si>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</si>
  <si>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</si>
  <si>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</si>
  <si>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</si>
  <si>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</si>
  <si>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</si>
  <si>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</si>
  <si>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</si>
  <si>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</si>
  <si>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</si>
  <si>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</si>
  <si>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</si>
  <si>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</si>
  <si>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</si>
  <si>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</si>
  <si>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</si>
  <si>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</si>
  <si>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</si>
  <si>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</si>
  <si>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</si>
  <si>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</si>
  <si>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</si>
  <si>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</si>
  <si>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</si>
  <si>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</si>
  <si>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</si>
  <si>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</si>
  <si>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</si>
  <si>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</si>
  <si>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</si>
  <si>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</si>
  <si>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</si>
  <si>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</si>
  <si>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</si>
  <si>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</si>
  <si>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</si>
  <si>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</si>
  <si>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</si>
  <si>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</si>
  <si>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</si>
  <si>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</si>
  <si>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</si>
  <si>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</si>
  <si>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</si>
  <si>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</si>
  <si>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</si>
  <si>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</si>
  <si>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</si>
  <si>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</si>
  <si>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</si>
  <si>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</si>
  <si>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</si>
  <si>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</si>
  <si>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</si>
  <si>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</si>
  <si>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</si>
  <si>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</si>
  <si>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</si>
  <si>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</si>
  <si>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</si>
  <si>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</si>
  <si>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</si>
  <si>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</si>
  <si>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</si>
  <si>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</si>
  <si>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</si>
  <si>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</si>
  <si>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</si>
  <si>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</si>
  <si>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</si>
  <si>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</si>
  <si>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</si>
  <si>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</si>
  <si>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</si>
  <si>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</si>
  <si>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</si>
  <si>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</si>
  <si>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</si>
  <si>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</si>
  <si>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</si>
  <si>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</si>
  <si>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</si>
  <si>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</si>
  <si>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</si>
  <si>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</si>
  <si>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</si>
  <si>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</si>
  <si>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</si>
  <si>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</si>
  <si>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</si>
  <si>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</si>
  <si>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</si>
  <si>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</si>
  <si>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</si>
  <si>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</si>
  <si>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</si>
  <si>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</si>
  <si>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</si>
  <si>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</si>
  <si>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</si>
  <si>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</si>
  <si>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</si>
  <si>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</si>
  <si>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</si>
  <si>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</si>
  <si>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</si>
  <si>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</si>
  <si>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</si>
  <si>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</si>
  <si>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</si>
  <si>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</si>
  <si>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</si>
  <si>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</si>
  <si>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</si>
  <si>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</si>
  <si>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</si>
  <si>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</si>
  <si>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</si>
  <si>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</si>
  <si>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</si>
  <si>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</si>
  <si>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</si>
  <si>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</si>
  <si>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</si>
  <si>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</si>
  <si>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</si>
  <si>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</si>
  <si>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</si>
  <si>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</si>
  <si>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</si>
  <si>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</si>
  <si>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</si>
  <si>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</si>
  <si>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</si>
  <si>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</si>
  <si>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</si>
  <si>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</si>
  <si>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</si>
  <si>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</si>
  <si>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</si>
  <si>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</si>
  <si>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</si>
  <si>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</si>
  <si>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</si>
  <si>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</si>
  <si>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</si>
  <si>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</si>
  <si>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</si>
  <si>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</si>
  <si>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</si>
  <si>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</si>
  <si>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</si>
  <si>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</si>
  <si>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</si>
  <si>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</si>
  <si>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</si>
  <si>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</si>
  <si>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</si>
  <si>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</si>
  <si>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</si>
  <si>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</si>
  <si>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</si>
  <si>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</si>
  <si>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</si>
  <si>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</si>
  <si>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</si>
  <si>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</si>
  <si>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</si>
  <si>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</si>
  <si>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</si>
  <si>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</si>
  <si>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</si>
  <si>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</si>
  <si>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</si>
  <si>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</si>
  <si>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</si>
  <si>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</si>
  <si>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</si>
  <si>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</si>
  <si>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</si>
  <si>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</si>
  <si>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</si>
  <si>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</si>
  <si>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</si>
  <si>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</si>
  <si>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</si>
  <si>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</si>
  <si>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</si>
  <si>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</si>
  <si>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</si>
  <si>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</si>
  <si>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</si>
  <si>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</si>
  <si>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</si>
  <si>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</si>
  <si>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</si>
  <si>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</si>
  <si>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</si>
  <si>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</si>
  <si>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</si>
  <si>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</si>
  <si>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</si>
  <si>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</si>
  <si>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</si>
  <si>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</si>
  <si>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</si>
  <si>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</si>
  <si>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</si>
  <si>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</si>
  <si>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</si>
  <si>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</si>
  <si>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</si>
  <si>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</si>
  <si>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</si>
  <si>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</si>
  <si>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</si>
  <si>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</si>
  <si>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</si>
  <si>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</si>
  <si>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</si>
  <si>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</si>
  <si>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</si>
  <si>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</si>
  <si>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</si>
  <si>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</si>
  <si>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</si>
  <si>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</si>
  <si>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</si>
  <si>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</si>
  <si>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</si>
  <si>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</si>
  <si>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</si>
  <si>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</si>
  <si>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</si>
  <si>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</si>
  <si>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</si>
  <si>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</si>
  <si>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</si>
  <si>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</si>
  <si>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</si>
  <si>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</si>
  <si>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</si>
  <si>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</si>
  <si>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</si>
  <si>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</si>
  <si>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</si>
  <si>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</si>
  <si>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</si>
  <si>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</si>
  <si>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</si>
  <si>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</si>
  <si>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</si>
  <si>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</si>
  <si>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</si>
  <si>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</si>
  <si>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</si>
  <si>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</si>
  <si>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</si>
  <si>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</si>
  <si>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</si>
  <si>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</si>
  <si>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</si>
  <si>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</si>
  <si>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</si>
  <si>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</si>
  <si>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</si>
  <si>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</si>
  <si>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</si>
  <si>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</si>
  <si>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</si>
  <si>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</si>
  <si>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</si>
  <si>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</si>
  <si>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</si>
  <si>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</si>
  <si>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</si>
  <si>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</si>
  <si>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</si>
  <si>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</si>
  <si>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</si>
  <si>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</si>
  <si>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</si>
  <si>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</si>
  <si>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</si>
  <si>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</si>
  <si>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</si>
  <si>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</si>
  <si>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</si>
  <si>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</si>
  <si>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</si>
  <si>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</si>
  <si>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</si>
  <si>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</si>
  <si>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</si>
  <si>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</si>
  <si>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</si>
  <si>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</si>
  <si>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</si>
  <si>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</si>
  <si>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</si>
  <si>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</si>
  <si>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</si>
  <si>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</si>
  <si>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</si>
  <si>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</si>
  <si>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</si>
  <si>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</si>
  <si>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</si>
  <si>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</si>
  <si>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</si>
  <si>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</si>
  <si>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</si>
  <si>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</si>
  <si>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</si>
  <si>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</si>
  <si>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</si>
  <si>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</si>
  <si>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</si>
  <si>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</si>
  <si>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</si>
  <si>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</si>
  <si>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</si>
  <si>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</si>
  <si>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</si>
  <si>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</si>
  <si>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</si>
  <si>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</si>
  <si>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</si>
  <si>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</si>
  <si>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</si>
  <si>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</si>
  <si>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</si>
  <si>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</si>
  <si>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</si>
  <si>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</si>
  <si>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</si>
  <si>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</si>
  <si>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</si>
  <si>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</si>
  <si>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</si>
  <si>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</si>
  <si>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</si>
  <si>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</si>
  <si>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</si>
  <si>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</si>
  <si>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</si>
  <si>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</si>
  <si>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</si>
  <si>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</si>
  <si>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</si>
  <si>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</si>
  <si>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</si>
  <si>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</si>
  <si>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</si>
  <si>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</si>
  <si>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</si>
  <si>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</si>
  <si>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</si>
  <si>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</si>
  <si>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</si>
  <si>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</si>
  <si>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</si>
  <si>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</si>
  <si>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</si>
  <si>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</si>
  <si>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</si>
  <si>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</si>
  <si>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</si>
  <si>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</si>
  <si>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</si>
  <si>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</si>
  <si>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</si>
  <si>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</si>
  <si>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</si>
  <si>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</si>
  <si>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</si>
  <si>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</si>
  <si>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</si>
  <si>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</si>
  <si>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</si>
  <si>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</si>
  <si>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</si>
  <si>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</si>
  <si>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</si>
  <si>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</si>
  <si>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</si>
  <si>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</si>
  <si>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</si>
  <si>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</si>
  <si>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</si>
  <si>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</si>
  <si>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</si>
  <si>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</si>
  <si>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</si>
  <si>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</si>
  <si>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</si>
  <si>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</si>
  <si>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</si>
  <si>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</si>
  <si>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</si>
  <si>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</si>
  <si>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</si>
  <si>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</si>
  <si>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</si>
  <si>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</si>
  <si>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</si>
  <si>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</si>
  <si>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</si>
  <si>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</si>
  <si>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</si>
  <si>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</si>
  <si>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</si>
  <si>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</si>
  <si>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</si>
  <si>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</si>
  <si>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</si>
  <si>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</si>
  <si>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</si>
  <si>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</si>
  <si>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</si>
  <si>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</si>
  <si>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</si>
  <si>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</si>
  <si>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</si>
  <si>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</si>
  <si>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</si>
  <si>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</si>
  <si>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</si>
  <si>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</si>
  <si>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</si>
  <si>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</si>
  <si>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</si>
  <si>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</si>
  <si>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</si>
  <si>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</si>
  <si>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</si>
  <si>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</si>
  <si>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</si>
  <si>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</si>
  <si>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</si>
  <si>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</si>
  <si>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</si>
  <si>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</si>
  <si>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</si>
  <si>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</si>
  <si>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</si>
  <si>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</si>
  <si>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</si>
  <si>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</si>
  <si>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</si>
  <si>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</si>
  <si>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</si>
  <si>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</si>
  <si>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</si>
  <si>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</si>
  <si>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</si>
  <si>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</si>
  <si>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</si>
  <si>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</si>
  <si>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</si>
  <si>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</si>
  <si>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</si>
  <si>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</si>
  <si>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</si>
  <si>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</si>
  <si>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</si>
  <si>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</si>
  <si>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</si>
  <si>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</si>
  <si>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</si>
  <si>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</si>
  <si>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</si>
  <si>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</si>
  <si>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</si>
  <si>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</si>
  <si>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</si>
  <si>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</si>
  <si>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</si>
  <si>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</si>
  <si>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</si>
  <si>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</si>
  <si>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</si>
  <si>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</si>
  <si>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</si>
  <si>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</si>
  <si>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</si>
  <si>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</si>
  <si>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</si>
  <si>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</si>
  <si>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</si>
  <si>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</si>
  <si>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</si>
  <si>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</si>
  <si>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</si>
  <si>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</si>
  <si>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</si>
  <si>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</si>
  <si>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</si>
  <si>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</si>
  <si>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</si>
  <si>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</si>
  <si>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</si>
  <si>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</si>
  <si>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</si>
  <si>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</si>
  <si>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</si>
  <si>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</si>
  <si>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</si>
  <si>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</si>
  <si>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</si>
  <si>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</si>
  <si>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</si>
  <si>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</si>
  <si>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</si>
  <si>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</si>
  <si>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</si>
  <si>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</si>
  <si>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</si>
  <si>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</si>
  <si>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</si>
  <si>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</si>
  <si>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</si>
  <si>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</si>
  <si>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</si>
  <si>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</si>
  <si>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</si>
  <si>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</si>
  <si>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</si>
  <si>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</si>
  <si>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</si>
  <si>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</si>
  <si>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</si>
  <si>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</si>
  <si>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</si>
  <si>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</si>
  <si>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</si>
  <si>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</si>
  <si>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</si>
  <si>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</si>
  <si>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</si>
  <si>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</si>
  <si>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</si>
  <si>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</si>
  <si>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</si>
  <si>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</si>
  <si>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</si>
  <si>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</si>
  <si>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</si>
  <si>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</si>
  <si>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</si>
  <si>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</si>
  <si>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</si>
  <si>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</si>
  <si>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</si>
  <si>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</si>
  <si>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</si>
  <si>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</si>
  <si>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</si>
  <si>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</si>
  <si>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</si>
  <si>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</si>
  <si>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</si>
  <si>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</si>
  <si>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</si>
  <si>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</si>
  <si>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</si>
  <si>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</si>
  <si>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</si>
  <si>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</si>
  <si>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</si>
  <si>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</si>
  <si>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</si>
  <si>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</si>
  <si>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</si>
  <si>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</si>
  <si>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</si>
  <si>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</si>
  <si>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</si>
  <si>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</si>
  <si>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</si>
  <si>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</si>
  <si>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</si>
  <si>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</si>
  <si>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</si>
  <si>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</si>
  <si>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</si>
  <si>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</si>
  <si>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</si>
  <si>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</si>
  <si>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</si>
  <si>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</si>
  <si>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</si>
  <si>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</si>
  <si>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</si>
  <si>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</si>
  <si>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</si>
  <si>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</si>
  <si>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</si>
  <si>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</si>
  <si>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</si>
  <si>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</si>
  <si>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</si>
  <si>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</si>
  <si>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</si>
  <si>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</si>
  <si>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</si>
  <si>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</si>
  <si>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</si>
  <si>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</si>
  <si>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</si>
  <si>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</si>
  <si>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</si>
  <si>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</si>
  <si>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</si>
  <si>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</si>
  <si>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</si>
  <si>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</si>
  <si>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</si>
  <si>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</si>
  <si>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</si>
  <si>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</si>
  <si>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</si>
  <si>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</si>
  <si>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</si>
  <si>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</si>
  <si>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</si>
  <si>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</si>
  <si>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</si>
  <si>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</si>
  <si>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</si>
  <si>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</si>
  <si>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</si>
  <si>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</si>
  <si>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</si>
  <si>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</si>
  <si>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</si>
  <si>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</si>
  <si>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</si>
  <si>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</si>
  <si>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</si>
  <si>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</si>
  <si>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</si>
  <si>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</si>
  <si>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</si>
  <si>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</si>
  <si>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</si>
  <si>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</si>
  <si>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</si>
  <si>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</si>
  <si>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</si>
  <si>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</si>
  <si>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</si>
  <si>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</si>
  <si>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</si>
  <si>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</si>
  <si>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</si>
  <si>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</si>
  <si>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</si>
  <si>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</si>
  <si>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</si>
  <si>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</si>
  <si>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</si>
  <si>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</si>
  <si>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</si>
  <si>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</si>
  <si>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</si>
  <si>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</si>
  <si>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</si>
  <si>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</si>
  <si>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</si>
  <si>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</si>
  <si>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</si>
  <si>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</si>
  <si>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</si>
  <si>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</si>
  <si>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</si>
  <si>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</si>
  <si>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</si>
  <si>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</si>
  <si>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</si>
  <si>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</si>
  <si>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</si>
  <si>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</si>
  <si>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</si>
  <si>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</si>
  <si>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</si>
  <si>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</si>
  <si>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</si>
  <si>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</si>
  <si>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</si>
  <si>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</si>
  <si>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</si>
  <si>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</si>
  <si>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</si>
  <si>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</si>
  <si>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</si>
  <si>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</si>
  <si>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</si>
  <si>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</si>
  <si>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</si>
  <si>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</si>
  <si>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</si>
  <si>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</si>
  <si>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</si>
  <si>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</si>
  <si>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</si>
  <si>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</si>
  <si>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</si>
  <si>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</si>
  <si>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</si>
  <si>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</si>
  <si>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</si>
  <si>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</si>
  <si>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</si>
  <si>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</si>
  <si>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</si>
  <si>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</si>
  <si>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</si>
  <si>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</si>
  <si>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</si>
  <si>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</si>
  <si>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</si>
  <si>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</si>
  <si>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</si>
  <si>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</si>
  <si>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</si>
  <si>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</si>
  <si>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</si>
  <si>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</si>
  <si>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</si>
  <si>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</si>
  <si>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</si>
  <si>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</si>
  <si>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</si>
  <si>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</si>
  <si>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</si>
  <si>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</si>
  <si>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</si>
  <si>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</si>
  <si>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</si>
  <si>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</si>
  <si>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</si>
  <si>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</si>
  <si>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</si>
  <si>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</si>
  <si>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</si>
  <si>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</si>
  <si>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</si>
  <si>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</si>
  <si>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</si>
  <si>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</si>
  <si>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</si>
  <si>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</si>
  <si>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</si>
  <si>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</si>
  <si>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</si>
  <si>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</si>
  <si>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</si>
  <si>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</si>
  <si>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</si>
  <si>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</si>
  <si>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</si>
  <si>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</si>
  <si>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</si>
  <si>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</si>
  <si>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</si>
  <si>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</si>
  <si>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</si>
  <si>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</si>
  <si>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</si>
  <si>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</si>
  <si>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</si>
  <si>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</si>
  <si>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</si>
  <si>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</si>
  <si>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</si>
  <si>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</si>
  <si>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</si>
  <si>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</si>
  <si>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</si>
  <si>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</si>
  <si>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</si>
  <si>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</si>
  <si>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</si>
  <si>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</si>
  <si>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</si>
  <si>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</si>
  <si>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</si>
  <si>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</si>
  <si>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</si>
  <si>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</si>
  <si>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</si>
  <si>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</si>
  <si>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</si>
  <si>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</si>
  <si>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</si>
  <si>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</si>
  <si>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</si>
  <si>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</si>
  <si>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</si>
  <si>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</si>
  <si>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</si>
  <si>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</si>
  <si>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</si>
  <si>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</si>
  <si>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</si>
  <si>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</si>
  <si>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</si>
  <si>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</si>
  <si>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</si>
  <si>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</si>
  <si>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</si>
  <si>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</si>
  <si>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</si>
  <si>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</si>
  <si>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</si>
  <si>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</si>
  <si>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</si>
  <si>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</si>
  <si>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</si>
  <si>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</si>
  <si>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</si>
  <si>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</si>
  <si>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</si>
  <si>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</si>
  <si>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</si>
  <si>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</si>
  <si>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</si>
  <si>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</si>
  <si>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</si>
  <si>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</si>
  <si>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</si>
  <si>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</si>
  <si>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</si>
  <si>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</si>
  <si>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</si>
  <si>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</si>
  <si>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</si>
  <si>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</si>
  <si>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</si>
  <si>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</si>
  <si>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</si>
  <si>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</si>
  <si>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</si>
  <si>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</si>
  <si>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</si>
  <si>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</si>
  <si>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</si>
  <si>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</si>
  <si>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</si>
  <si>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</si>
  <si>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</si>
  <si>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</si>
  <si>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</si>
  <si>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</si>
  <si>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</si>
  <si>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</si>
  <si>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</si>
  <si>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</si>
  <si>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</si>
  <si>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</si>
  <si>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</si>
  <si>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</si>
  <si>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</si>
  <si>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</si>
  <si>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</si>
  <si>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</si>
  <si>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</si>
  <si>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</si>
  <si>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</si>
  <si>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</si>
  <si>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</si>
  <si>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</si>
  <si>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</si>
  <si>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</si>
  <si>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</si>
  <si>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</si>
  <si>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</si>
  <si>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</si>
  <si>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</si>
  <si>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</si>
  <si>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</si>
  <si>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</si>
  <si>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</si>
  <si>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</si>
  <si>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</si>
  <si>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</si>
  <si>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</si>
  <si>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</si>
  <si>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</si>
  <si>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</si>
  <si>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</si>
  <si>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</si>
  <si>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</si>
  <si>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</si>
  <si>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</si>
  <si>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</si>
  <si>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</si>
  <si>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</si>
  <si>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</si>
  <si>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</si>
  <si>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</si>
  <si>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</si>
  <si>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</si>
  <si>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</si>
  <si>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</si>
  <si>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</si>
  <si>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</si>
  <si>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</si>
  <si>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</si>
  <si>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</si>
  <si>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</si>
  <si>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</si>
  <si>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</si>
  <si>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</si>
  <si>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</si>
  <si>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</si>
  <si>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</si>
  <si>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</si>
  <si>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</si>
  <si>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</si>
  <si>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</si>
  <si>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</si>
  <si>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</si>
  <si>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</si>
  <si>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</si>
  <si>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</si>
  <si>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</si>
  <si>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</si>
  <si>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</si>
  <si>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</si>
  <si>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</si>
  <si>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</si>
  <si>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</si>
  <si>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</si>
  <si>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</si>
  <si>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</si>
  <si>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</si>
  <si>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</si>
  <si>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</si>
  <si>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</si>
  <si>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</si>
  <si>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</si>
  <si>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</si>
  <si>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</si>
  <si>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</si>
  <si>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</si>
  <si>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</si>
  <si>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</si>
  <si>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</si>
  <si>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</si>
  <si>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</si>
  <si>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</si>
  <si>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</si>
  <si>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</si>
  <si>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</si>
  <si>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</si>
  <si>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</si>
  <si>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</si>
  <si>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</si>
  <si>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</si>
  <si>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</si>
  <si>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</si>
  <si>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</si>
  <si>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</si>
  <si>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</si>
  <si>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</si>
  <si>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</si>
  <si>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</si>
  <si>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</si>
  <si>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</si>
  <si>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</si>
  <si>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</si>
  <si>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</si>
  <si>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</si>
  <si>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</si>
  <si>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</si>
  <si>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</si>
  <si>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</si>
  <si>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</si>
  <si>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</si>
  <si>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</si>
  <si>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</si>
  <si>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</si>
  <si>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</si>
  <si>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</si>
  <si>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</si>
  <si>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</si>
  <si>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</si>
  <si>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</si>
  <si>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</si>
  <si>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</si>
  <si>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</si>
  <si>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</si>
  <si>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</si>
  <si>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</si>
  <si>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</si>
  <si>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</si>
  <si>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</si>
  <si>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</si>
  <si>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</si>
  <si>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</si>
  <si>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</si>
  <si>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</si>
  <si>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</si>
  <si>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</si>
  <si>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</si>
  <si>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</si>
  <si>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</si>
  <si>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</si>
  <si>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</si>
  <si>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</si>
  <si>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</si>
  <si>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</si>
  <si>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</si>
  <si>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</si>
  <si>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</si>
  <si>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</si>
  <si>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</si>
  <si>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</si>
  <si>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</si>
  <si>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</si>
  <si>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</si>
  <si>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</si>
  <si>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</si>
  <si>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</si>
  <si>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</si>
  <si>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</si>
  <si>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</si>
  <si>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</si>
  <si>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</si>
  <si>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</si>
  <si>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</si>
  <si>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</si>
  <si>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</si>
  <si>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</si>
  <si>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</si>
  <si>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</si>
  <si>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</si>
  <si>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</si>
  <si>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</si>
  <si>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</si>
  <si>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</si>
  <si>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</si>
  <si>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</si>
  <si>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</si>
  <si>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</si>
  <si>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</si>
  <si>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</si>
  <si>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</si>
  <si>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</si>
  <si>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</si>
  <si>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</si>
  <si>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</si>
  <si>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</si>
  <si>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</si>
  <si>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</si>
  <si>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</si>
  <si>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</si>
  <si>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</si>
  <si>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</si>
  <si>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</si>
  <si>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</si>
  <si>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</si>
  <si>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</si>
  <si>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</si>
  <si>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</si>
  <si>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</si>
  <si>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</si>
  <si>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</si>
  <si>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</si>
  <si>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</si>
  <si>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</si>
  <si>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</si>
  <si>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</si>
  <si>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</si>
  <si>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</si>
  <si>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</si>
  <si>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</si>
  <si>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</si>
  <si>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</si>
  <si>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</si>
  <si>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</si>
  <si>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</si>
  <si>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</si>
  <si>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</si>
  <si>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</si>
  <si>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</si>
  <si>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</si>
  <si>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</si>
  <si>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</si>
  <si>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</si>
  <si>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</si>
  <si>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</si>
  <si>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</si>
  <si>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</si>
  <si>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</si>
  <si>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</si>
  <si>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</si>
  <si>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</si>
  <si>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</si>
  <si>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</si>
  <si>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</si>
  <si>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</si>
  <si>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</si>
  <si>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</si>
  <si>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</si>
  <si>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</si>
  <si>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</si>
  <si>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</si>
  <si>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</si>
  <si>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</si>
  <si>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</si>
  <si>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</si>
  <si>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</si>
  <si>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</si>
  <si>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</si>
  <si>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</si>
  <si>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</si>
  <si>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</si>
  <si>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</si>
  <si>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</si>
  <si>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</si>
  <si>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</si>
  <si>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</si>
  <si>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</si>
  <si>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</si>
  <si>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</si>
  <si>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</si>
  <si>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</si>
  <si>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</si>
  <si>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</si>
  <si>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</si>
  <si>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</si>
  <si>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</si>
  <si>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</si>
  <si>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</si>
  <si>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</si>
  <si>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</si>
  <si>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</si>
  <si>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</si>
  <si>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</si>
  <si>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</si>
  <si>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</si>
  <si>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</si>
  <si>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</si>
  <si>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</si>
  <si>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</si>
  <si>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</si>
  <si>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</si>
  <si>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</si>
  <si>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</si>
  <si>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</si>
  <si>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</si>
  <si>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</si>
  <si>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</si>
  <si>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</si>
  <si>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</si>
  <si>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</si>
  <si>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</si>
  <si>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</si>
  <si>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</si>
  <si>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</si>
  <si>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</si>
  <si>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</si>
  <si>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</si>
  <si>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</si>
  <si>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</si>
  <si>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</si>
  <si>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</si>
  <si>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</si>
  <si>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</si>
  <si>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</si>
  <si>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</si>
  <si>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</si>
  <si>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</si>
  <si>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</si>
  <si>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</si>
  <si>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</si>
  <si>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</si>
  <si>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</si>
  <si>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</si>
  <si>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</si>
  <si>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</si>
  <si>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</si>
  <si>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</si>
  <si>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</si>
  <si>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</si>
  <si>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</si>
  <si>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</si>
  <si>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</si>
  <si>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</si>
  <si>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</si>
  <si>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</si>
  <si>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</si>
  <si>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</si>
  <si>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</si>
  <si>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</si>
  <si>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</si>
  <si>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</si>
  <si>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</si>
  <si>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</si>
  <si>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</si>
  <si>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</si>
  <si>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</si>
  <si>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</si>
  <si>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</si>
  <si>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</si>
  <si>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</si>
  <si>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</si>
  <si>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</si>
  <si>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</si>
  <si>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</si>
  <si>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</si>
  <si>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</si>
  <si>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</si>
  <si>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</si>
  <si>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</si>
  <si>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</si>
  <si>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</si>
  <si>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</si>
  <si>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</si>
  <si>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</si>
  <si>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</si>
  <si>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</si>
  <si>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</si>
  <si>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</si>
  <si>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</si>
  <si>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</si>
  <si>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</si>
  <si>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</si>
  <si>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</si>
  <si>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</si>
  <si>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</si>
  <si>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</si>
  <si>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</si>
  <si>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</si>
  <si>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</si>
  <si>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</si>
  <si>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</si>
  <si>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</si>
  <si>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</si>
  <si>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</si>
  <si>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</si>
  <si>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</si>
  <si>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</si>
  <si>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</si>
  <si>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</si>
  <si>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</si>
  <si>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</si>
  <si>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</si>
  <si>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</si>
  <si>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</si>
  <si>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</si>
  <si>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</si>
  <si>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</si>
  <si>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</si>
  <si>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</si>
  <si>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</si>
  <si>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</si>
  <si>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</si>
  <si>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</si>
  <si>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</si>
  <si>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</si>
  <si>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</si>
  <si>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</si>
  <si>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</si>
  <si>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</si>
  <si>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</si>
  <si>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</si>
  <si>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</si>
  <si>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</si>
  <si>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</si>
  <si>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</si>
  <si>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</si>
  <si>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</si>
  <si>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</si>
  <si>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</si>
  <si>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</si>
  <si>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</si>
  <si>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</si>
  <si>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</si>
  <si>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</si>
  <si>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</si>
  <si>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</si>
  <si>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</si>
  <si>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</si>
  <si>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</si>
  <si>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</si>
  <si>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</si>
  <si>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</si>
  <si>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</si>
  <si>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</si>
  <si>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</si>
  <si>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</si>
  <si>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</si>
  <si>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</si>
  <si>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</si>
  <si>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</si>
  <si>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</si>
  <si>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</si>
  <si>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</si>
  <si>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</si>
  <si>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</si>
  <si>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</si>
  <si>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</si>
  <si>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</si>
  <si>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</si>
  <si>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</si>
  <si>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</si>
  <si>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</si>
  <si>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</si>
  <si>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</si>
  <si>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</si>
  <si>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</si>
  <si>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</si>
  <si>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</si>
  <si>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</si>
  <si>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</si>
  <si>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</si>
  <si>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</si>
  <si>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</si>
  <si>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</si>
  <si>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</si>
  <si>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</si>
  <si>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</si>
  <si>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</si>
  <si>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</si>
  <si>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</si>
  <si>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</si>
  <si>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</si>
  <si>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</si>
  <si>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</si>
  <si>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</si>
  <si>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</si>
  <si>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</si>
  <si>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</si>
  <si>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</si>
  <si>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</si>
  <si>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</si>
  <si>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</si>
  <si>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</si>
  <si>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</si>
  <si>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</si>
  <si>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</si>
  <si>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</si>
  <si>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</si>
  <si>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</si>
  <si>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</si>
  <si>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</si>
  <si>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</si>
  <si>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</si>
  <si>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</si>
  <si>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</si>
  <si>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</si>
  <si>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</si>
  <si>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</si>
  <si>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</si>
  <si>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</si>
  <si>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</si>
  <si>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</si>
  <si>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</si>
  <si>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</si>
  <si>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</si>
  <si>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</si>
  <si>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</si>
  <si>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</si>
  <si>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</si>
  <si>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</si>
  <si>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</si>
  <si>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</si>
  <si>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</si>
  <si>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</si>
  <si>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</si>
  <si>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</si>
  <si>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</si>
  <si>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</si>
  <si>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</si>
  <si>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</si>
  <si>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</si>
  <si>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</si>
  <si>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</si>
  <si>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</si>
  <si>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</si>
  <si>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</si>
  <si>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</si>
  <si>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</si>
  <si>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</si>
  <si>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</si>
  <si>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</si>
  <si>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</si>
  <si>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</si>
  <si>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</si>
  <si>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</si>
  <si>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</si>
  <si>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</si>
  <si>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</si>
  <si>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</si>
  <si>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</si>
  <si>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</si>
  <si>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</si>
  <si>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</si>
  <si>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</si>
  <si>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</si>
  <si>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</si>
  <si>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</si>
  <si>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</si>
  <si>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</si>
  <si>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</si>
  <si>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</si>
  <si>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</si>
  <si>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</si>
  <si>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</si>
  <si>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</si>
  <si>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</si>
  <si>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</si>
  <si>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</si>
  <si>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</si>
  <si>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</si>
  <si>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</si>
  <si>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</si>
  <si>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</si>
  <si>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</si>
  <si>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</si>
  <si>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</si>
  <si>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</si>
  <si>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</si>
  <si>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</si>
  <si>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</si>
  <si>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</si>
  <si>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</si>
  <si>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</si>
  <si>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</si>
  <si>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</si>
  <si>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</si>
  <si>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</si>
  <si>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</si>
  <si>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</si>
  <si>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</si>
  <si>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</si>
  <si>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</si>
  <si>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</si>
  <si>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</si>
  <si>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</si>
  <si>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</si>
  <si>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</si>
  <si>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</si>
  <si>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</si>
  <si>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</si>
  <si>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</si>
  <si>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</si>
  <si>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</si>
  <si>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</si>
  <si>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</si>
  <si>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</si>
  <si>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</si>
  <si>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</si>
  <si>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</si>
  <si>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</si>
  <si>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</si>
  <si>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</si>
  <si>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</si>
  <si>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</si>
  <si>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</si>
  <si>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</si>
  <si>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</si>
  <si>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</si>
  <si>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</si>
  <si>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</si>
  <si>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</si>
  <si>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</si>
  <si>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</si>
  <si>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</si>
  <si>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</si>
  <si>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</si>
  <si>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</si>
  <si>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</si>
  <si>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</si>
  <si>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</si>
  <si>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</si>
  <si>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</si>
  <si>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</si>
  <si>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</si>
  <si>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</si>
  <si>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</si>
  <si>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</si>
  <si>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</si>
  <si>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</si>
  <si>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</si>
  <si>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</si>
  <si>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</si>
  <si>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</si>
  <si>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</si>
  <si>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</si>
  <si>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</si>
  <si>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</si>
  <si>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</si>
  <si>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</si>
  <si>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</si>
  <si>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</si>
  <si>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</si>
  <si>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</si>
  <si>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</si>
  <si>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</si>
  <si>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</si>
  <si>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</si>
  <si>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</si>
  <si>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</si>
  <si>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</si>
  <si>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</si>
  <si>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</si>
  <si>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</si>
  <si>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</si>
  <si>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</si>
  <si>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</si>
  <si>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</si>
  <si>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</si>
  <si>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</si>
  <si>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</si>
  <si>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</si>
  <si>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</si>
  <si>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</si>
  <si>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</si>
  <si>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</si>
  <si>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</si>
  <si>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</si>
  <si>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</si>
  <si>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</si>
  <si>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</si>
  <si>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</si>
  <si>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</si>
  <si>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</si>
  <si>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</si>
  <si>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</si>
  <si>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</si>
  <si>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</si>
  <si>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</si>
  <si>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</si>
  <si>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</si>
  <si>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</si>
  <si>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</si>
  <si>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</si>
  <si>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</si>
  <si>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</si>
  <si>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</si>
  <si>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</si>
  <si>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</si>
  <si>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</si>
  <si>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</si>
  <si>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</si>
  <si>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</si>
  <si>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</si>
  <si>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</si>
  <si>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</si>
  <si>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</si>
  <si>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</si>
  <si>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</si>
  <si>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</si>
  <si>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</si>
  <si>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</si>
  <si>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</si>
  <si>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</si>
  <si>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</si>
  <si>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</si>
  <si>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</si>
  <si>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</si>
  <si>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</si>
  <si>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</si>
  <si>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</si>
  <si>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</si>
  <si>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</si>
  <si>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</si>
  <si>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</si>
  <si>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</si>
  <si>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</si>
  <si>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</si>
  <si>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</si>
  <si>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</si>
  <si>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</si>
  <si>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</si>
  <si>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</si>
  <si>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</si>
  <si>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</si>
  <si>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</si>
  <si>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</si>
  <si>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</si>
  <si>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</si>
  <si>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</si>
  <si>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</si>
  <si>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</si>
  <si>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</si>
  <si>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</si>
  <si>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</si>
  <si>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</si>
  <si>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</si>
  <si>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</si>
  <si>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</si>
  <si>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</si>
  <si>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</si>
  <si>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</si>
  <si>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</si>
  <si>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</si>
  <si>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</si>
  <si>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</si>
  <si>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</si>
  <si>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</si>
  <si>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</si>
  <si>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</si>
  <si>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</si>
  <si>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</si>
  <si>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</si>
  <si>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</si>
  <si>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</si>
  <si>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</si>
  <si>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</si>
  <si>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</si>
  <si>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</si>
  <si>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</si>
  <si>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</si>
  <si>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</si>
  <si>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</si>
  <si>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</si>
  <si>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</si>
  <si>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</si>
  <si>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</si>
  <si>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</si>
  <si>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</si>
  <si>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</si>
  <si>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</si>
  <si>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</si>
  <si>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</si>
  <si>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</si>
  <si>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</si>
  <si>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</si>
  <si>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</si>
  <si>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</si>
  <si>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</si>
  <si>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</si>
  <si>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</si>
  <si>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</si>
  <si>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</si>
  <si>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</si>
  <si>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</si>
  <si>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</si>
  <si>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</si>
  <si>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</si>
  <si>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</si>
  <si>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</si>
  <si>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</si>
  <si>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</si>
  <si>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</si>
  <si>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</si>
  <si>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</si>
  <si>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</si>
  <si>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</si>
  <si>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</si>
  <si>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</si>
  <si>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</si>
  <si>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</si>
  <si>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</si>
  <si>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</si>
  <si>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</si>
  <si>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</si>
  <si>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</si>
  <si>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</si>
  <si>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</si>
  <si>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</si>
  <si>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</si>
  <si>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</si>
  <si>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</si>
  <si>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</si>
  <si>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</si>
  <si>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</si>
  <si>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</si>
  <si>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</si>
  <si>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</si>
  <si>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</si>
  <si>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</si>
  <si>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</si>
  <si>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</si>
  <si>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</si>
  <si>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</si>
  <si>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</si>
  <si>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</si>
  <si>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</si>
  <si>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</si>
  <si>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</si>
  <si>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</si>
  <si>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</si>
  <si>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</si>
  <si>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</si>
  <si>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</si>
  <si>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</si>
  <si>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</si>
  <si>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</si>
  <si>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</si>
  <si>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</si>
  <si>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</si>
  <si>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</si>
  <si>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</si>
  <si>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</si>
  <si>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</si>
  <si>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</si>
  <si>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</si>
  <si>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</si>
  <si>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</si>
  <si>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</si>
  <si>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</si>
  <si>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</si>
  <si>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</si>
  <si>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</si>
  <si>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</si>
  <si>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</si>
  <si>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</si>
  <si>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</si>
  <si>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</si>
  <si>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</si>
  <si>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</si>
  <si>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</si>
  <si>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</si>
  <si>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</si>
  <si>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</si>
  <si>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</si>
  <si>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</si>
  <si>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</si>
  <si>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</si>
  <si>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</si>
  <si>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</si>
  <si>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</si>
  <si>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</si>
  <si>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</si>
  <si>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</si>
  <si>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</si>
  <si>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</si>
  <si>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</si>
  <si>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</si>
  <si>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</si>
  <si>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</si>
  <si>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</si>
  <si>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</si>
  <si>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</si>
  <si>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</si>
  <si>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</si>
  <si>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</si>
  <si>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</si>
  <si>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</si>
  <si>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</si>
  <si>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</si>
  <si>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</si>
  <si>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</si>
  <si>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</si>
  <si>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</si>
  <si>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</si>
  <si>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</si>
  <si>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</si>
  <si>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</si>
  <si>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</si>
  <si>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</si>
  <si>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</si>
  <si>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</si>
  <si>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</si>
  <si>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</si>
  <si>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</si>
  <si>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</si>
  <si>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</si>
  <si>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</si>
  <si>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</si>
  <si>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</si>
  <si>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</si>
  <si>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</si>
  <si>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</si>
  <si>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</si>
  <si>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</si>
  <si>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</si>
  <si>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</si>
  <si>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</si>
  <si>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</si>
  <si>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</si>
  <si>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</si>
  <si>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</si>
  <si>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</si>
  <si>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</si>
  <si>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</si>
  <si>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</si>
  <si>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</si>
  <si>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</si>
  <si>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</si>
  <si>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</si>
  <si>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</si>
  <si>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</si>
  <si>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</si>
  <si>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</si>
  <si>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</si>
  <si>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</si>
  <si>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</si>
  <si>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</si>
  <si>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</si>
  <si>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</si>
  <si>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</si>
  <si>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</si>
  <si>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</si>
  <si>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</si>
  <si>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</si>
  <si>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</si>
  <si>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</si>
  <si>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</si>
  <si>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</si>
  <si>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</si>
  <si>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</si>
  <si>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</si>
  <si>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</si>
  <si>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</si>
  <si>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</si>
  <si>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</si>
  <si>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</si>
  <si>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</si>
  <si>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</si>
  <si>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</si>
  <si>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</si>
  <si>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</si>
  <si>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</si>
  <si>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</si>
  <si>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</si>
  <si>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</si>
  <si>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</si>
  <si>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</si>
  <si>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</si>
  <si>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</si>
  <si>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</si>
  <si>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</si>
  <si>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</si>
  <si>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</si>
  <si>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</si>
  <si>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</si>
  <si>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</si>
  <si>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</si>
  <si>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</si>
  <si>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</si>
  <si>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</si>
  <si>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</si>
  <si>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</si>
  <si>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</si>
  <si>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</si>
  <si>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</si>
  <si>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</si>
  <si>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</si>
  <si>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</si>
  <si>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</si>
  <si>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</si>
  <si>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</si>
  <si>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</si>
  <si>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</si>
  <si>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</si>
  <si>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</si>
  <si>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</si>
  <si>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</si>
  <si>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</si>
  <si>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</si>
  <si>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</si>
  <si>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</si>
  <si>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</si>
  <si>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</si>
  <si>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</si>
  <si>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</si>
  <si>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</si>
  <si>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</si>
  <si>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</si>
  <si>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</si>
  <si>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</si>
  <si>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</si>
  <si>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</si>
  <si>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</si>
  <si>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</si>
  <si>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</si>
  <si>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</si>
  <si>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</si>
  <si>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</si>
  <si>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</si>
  <si>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</si>
  <si>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</si>
  <si>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</si>
  <si>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</si>
  <si>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</si>
  <si>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</si>
  <si>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</si>
  <si>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</si>
  <si>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</si>
  <si>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</si>
  <si>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</si>
  <si>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</si>
  <si>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</si>
  <si>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</si>
  <si>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</si>
  <si>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</si>
  <si>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</si>
  <si>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</si>
  <si>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</si>
  <si>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</si>
  <si>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</si>
  <si>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</si>
  <si>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</si>
  <si>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</si>
  <si>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</si>
  <si>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</si>
  <si>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</si>
  <si>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</si>
  <si>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</si>
  <si>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</si>
  <si>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</si>
  <si>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</si>
  <si>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</si>
  <si>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</si>
  <si>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</si>
  <si>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</si>
  <si>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</si>
  <si>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</si>
  <si>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</si>
  <si>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</si>
  <si>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</si>
  <si>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</si>
  <si>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</si>
  <si>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</si>
  <si>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</si>
  <si>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</si>
  <si>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</si>
  <si>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</si>
  <si>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</si>
  <si>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</si>
  <si>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</si>
  <si>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</si>
  <si>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</si>
  <si>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</si>
  <si>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</si>
  <si>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</si>
  <si>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</si>
  <si>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</si>
  <si>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</si>
  <si>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</si>
  <si>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</si>
  <si>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</si>
  <si>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</si>
  <si>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</si>
  <si>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</si>
  <si>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</si>
  <si>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</si>
  <si>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</si>
  <si>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</si>
  <si>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</si>
  <si>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</si>
  <si>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</si>
  <si>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</si>
  <si>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</si>
  <si>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</si>
  <si>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</si>
  <si>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</si>
  <si>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</si>
  <si>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</si>
  <si>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</si>
  <si>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</si>
  <si>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</si>
  <si>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</si>
  <si>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</si>
  <si>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</si>
  <si>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</si>
  <si>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</si>
  <si>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</si>
  <si>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</si>
  <si>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</si>
  <si>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</si>
  <si>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</si>
  <si>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</si>
  <si>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</si>
  <si>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</si>
  <si>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</si>
  <si>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</si>
  <si>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</si>
  <si>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</si>
  <si>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</si>
  <si>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</si>
  <si>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</si>
  <si>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</si>
  <si>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</si>
  <si>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</si>
  <si>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</si>
  <si>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</si>
  <si>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</si>
  <si>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</si>
  <si>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</si>
  <si>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</si>
  <si>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</si>
  <si>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</si>
  <si>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</si>
  <si>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</si>
  <si>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</si>
  <si>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</si>
  <si>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</si>
  <si>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</si>
  <si>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</si>
  <si>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</si>
  <si>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</si>
  <si>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</si>
  <si>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</si>
  <si>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</si>
  <si>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</si>
  <si>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</si>
  <si>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</si>
  <si>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</si>
  <si>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</si>
  <si>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</si>
  <si>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</si>
  <si>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</si>
  <si>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</si>
  <si>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</si>
  <si>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</si>
  <si>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</si>
  <si>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</si>
  <si>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</si>
  <si>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</si>
  <si>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</si>
  <si>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</si>
  <si>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</si>
  <si>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</si>
  <si>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</si>
  <si>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</si>
  <si>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</si>
  <si>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</si>
  <si>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</si>
  <si>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</si>
  <si>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</si>
  <si>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</si>
  <si>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</si>
  <si>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</si>
  <si>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</si>
  <si>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</si>
  <si>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</si>
  <si>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</si>
  <si>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</si>
  <si>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</si>
  <si>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</si>
  <si>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</si>
  <si>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</si>
  <si>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</si>
  <si>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</si>
  <si>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</si>
  <si>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</si>
  <si>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</si>
  <si>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</si>
  <si>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</si>
  <si>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</si>
  <si>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</si>
  <si>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</si>
  <si>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</si>
  <si>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</si>
  <si>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</si>
  <si>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</si>
  <si>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</si>
  <si>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</si>
  <si>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</si>
  <si>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</si>
  <si>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</si>
  <si>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</si>
  <si>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</si>
  <si>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</si>
  <si>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</si>
  <si>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</si>
  <si>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</si>
  <si>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</si>
  <si>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</si>
  <si>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</si>
  <si>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</si>
  <si>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</si>
  <si>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</si>
  <si>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</si>
  <si>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</si>
  <si>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</si>
  <si>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</si>
  <si>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</si>
  <si>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</si>
  <si>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</si>
  <si>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</si>
  <si>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</si>
  <si>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</si>
  <si>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</si>
  <si>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</si>
  <si>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</si>
  <si>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</si>
  <si>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</si>
  <si>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</si>
  <si>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</si>
  <si>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</si>
  <si>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</si>
  <si>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</si>
  <si>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</si>
  <si>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</si>
  <si>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</si>
  <si>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</si>
  <si>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</si>
  <si>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</si>
  <si>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</si>
  <si>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</si>
  <si>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</si>
  <si>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</si>
  <si>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</si>
  <si>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</si>
  <si>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</si>
  <si>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</si>
  <si>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</si>
  <si>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</si>
  <si>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</si>
  <si>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</si>
  <si>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</si>
  <si>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</si>
  <si>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</si>
  <si>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</si>
  <si>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</si>
  <si>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</si>
  <si>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</si>
  <si>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</si>
  <si>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</si>
  <si>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</si>
  <si>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</si>
  <si>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</si>
  <si>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</si>
  <si>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</si>
  <si>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</si>
  <si>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</si>
  <si>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</si>
  <si>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</si>
  <si>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</si>
  <si>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</si>
  <si>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</si>
  <si>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</si>
  <si>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</si>
  <si>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</si>
  <si>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</si>
  <si>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</si>
  <si>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</si>
  <si>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</si>
  <si>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</si>
  <si>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</si>
  <si>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</si>
  <si>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</si>
  <si>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</si>
  <si>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</si>
  <si>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</si>
  <si>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</si>
  <si>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</si>
  <si>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</si>
  <si>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</si>
  <si>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</si>
  <si>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</si>
  <si>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</si>
  <si>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</si>
  <si>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</si>
  <si>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</si>
  <si>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</si>
  <si>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</si>
  <si>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</si>
  <si>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</si>
  <si>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</si>
  <si>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</si>
  <si>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</si>
  <si>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</si>
  <si>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</si>
  <si>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</si>
  <si>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</si>
  <si>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</si>
  <si>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</si>
  <si>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</si>
  <si>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</si>
  <si>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</si>
  <si>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</si>
  <si>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</si>
  <si>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</si>
  <si>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</si>
  <si>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</si>
  <si>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</si>
  <si>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</si>
  <si>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</si>
  <si>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</si>
  <si>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</si>
  <si>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</si>
  <si>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</si>
  <si>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</si>
  <si>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</si>
  <si>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</si>
  <si>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</si>
  <si>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</si>
  <si>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</si>
  <si>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</si>
  <si>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</si>
  <si>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</si>
  <si>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</si>
  <si>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</si>
  <si>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</si>
  <si>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</si>
  <si>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</si>
  <si>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</si>
  <si>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</si>
  <si>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</si>
  <si>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</si>
  <si>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</si>
  <si>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</si>
  <si>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</si>
  <si>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</si>
  <si>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</si>
  <si>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</si>
  <si>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</si>
  <si>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</si>
  <si>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</si>
  <si>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</si>
  <si>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</si>
  <si>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</si>
  <si>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</si>
  <si>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</si>
  <si>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</si>
  <si>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</si>
  <si>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</si>
  <si>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</si>
  <si>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</si>
  <si>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</si>
  <si>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</si>
  <si>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</si>
  <si>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</si>
  <si>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</si>
  <si>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</si>
  <si>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</si>
  <si>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</si>
  <si>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</si>
  <si>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</si>
  <si>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</si>
  <si>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</si>
  <si>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</si>
  <si>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</si>
  <si>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</si>
  <si>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</si>
  <si>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</si>
  <si>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</si>
  <si>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</si>
  <si>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</si>
  <si>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</si>
  <si>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</si>
  <si>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</si>
  <si>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</si>
  <si>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</si>
  <si>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</si>
  <si>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</si>
  <si>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</si>
  <si>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</si>
  <si>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</si>
  <si>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</si>
  <si>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</si>
  <si>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</si>
  <si>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</si>
  <si>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</si>
  <si>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</si>
  <si>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</si>
  <si>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</si>
  <si>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</si>
  <si>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</si>
  <si>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</si>
  <si>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</si>
  <si>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</si>
  <si>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</si>
  <si>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</si>
  <si>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</si>
  <si>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</si>
  <si>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</si>
  <si>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</si>
  <si>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</si>
  <si>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</si>
  <si>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</si>
  <si>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</si>
  <si>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</si>
  <si>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</si>
  <si>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</si>
  <si>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</si>
  <si>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</si>
  <si>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</si>
  <si>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</si>
  <si>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</si>
  <si>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</si>
  <si>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</si>
  <si>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</si>
  <si>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</si>
  <si>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</si>
  <si>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</si>
  <si>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</si>
  <si>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</si>
  <si>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</si>
  <si>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</si>
  <si>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</si>
  <si>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</si>
  <si>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</si>
  <si>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</si>
  <si>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</si>
  <si>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</si>
  <si>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</si>
  <si>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</si>
  <si>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</si>
  <si>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</si>
  <si>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</si>
  <si>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</si>
  <si>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</si>
  <si>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</si>
  <si>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</si>
  <si>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</si>
  <si>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</si>
  <si>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</si>
  <si>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</si>
  <si>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</si>
  <si>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</si>
  <si>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</si>
  <si>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</si>
  <si>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</si>
  <si>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</si>
  <si>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</si>
  <si>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</si>
  <si>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</si>
  <si>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</si>
  <si>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</si>
  <si>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</si>
  <si>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</si>
  <si>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</si>
  <si>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</si>
  <si>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</si>
  <si>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</si>
  <si>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</si>
  <si>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</si>
  <si>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</si>
  <si>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</si>
  <si>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</si>
  <si>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</si>
  <si>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</si>
  <si>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</si>
  <si>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</si>
  <si>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</si>
  <si>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</si>
  <si>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</si>
  <si>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</si>
  <si>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</si>
  <si>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</si>
  <si>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</si>
  <si>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</si>
  <si>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</si>
  <si>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</si>
  <si>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</si>
  <si>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</si>
  <si>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</si>
  <si>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</si>
  <si>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</si>
  <si>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</si>
  <si>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</si>
  <si>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</si>
  <si>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</si>
  <si>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</si>
  <si>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</si>
  <si>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</si>
  <si>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</si>
  <si>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</si>
  <si>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</si>
  <si>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</si>
  <si>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</si>
  <si>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</si>
  <si>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</si>
  <si>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</si>
  <si>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</si>
  <si>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</si>
  <si>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</si>
  <si>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</si>
  <si>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</si>
  <si>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</si>
  <si>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</si>
  <si>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</si>
  <si>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</si>
  <si>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</si>
  <si>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</si>
  <si>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</si>
  <si>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</si>
  <si>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</si>
  <si>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</si>
  <si>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</si>
  <si>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</si>
  <si>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</si>
  <si>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</si>
  <si>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</si>
  <si>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</si>
  <si>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</si>
  <si>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</si>
  <si>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</si>
  <si>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</si>
  <si>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</si>
  <si>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</si>
  <si>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</si>
  <si>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</si>
  <si>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</si>
  <si>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</si>
  <si>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</si>
  <si>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</si>
  <si>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</si>
  <si>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</si>
  <si>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</si>
  <si>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</si>
  <si>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</si>
  <si>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</si>
  <si>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</si>
  <si>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</si>
  <si>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</si>
  <si>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</si>
  <si>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</si>
  <si>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</si>
  <si>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</si>
  <si>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</si>
  <si>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</si>
  <si>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</si>
  <si>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</si>
  <si>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</si>
  <si>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</si>
  <si>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</si>
  <si>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</si>
  <si>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</si>
  <si>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</si>
  <si>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</si>
  <si>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</si>
  <si>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</si>
  <si>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</si>
  <si>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</si>
  <si>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</si>
  <si>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</si>
  <si>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</si>
  <si>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</si>
  <si>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</si>
  <si>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</si>
  <si>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</si>
  <si>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</si>
  <si>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</si>
  <si>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</si>
  <si>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</si>
  <si>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</si>
  <si>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</si>
  <si>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</si>
  <si>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</si>
  <si>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</si>
  <si>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</si>
  <si>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</si>
  <si>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</si>
  <si>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</si>
  <si>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</si>
  <si>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</si>
  <si>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</si>
  <si>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</si>
  <si>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</si>
  <si>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</si>
  <si>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</si>
  <si>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</si>
  <si>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</si>
  <si>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</si>
  <si>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</si>
  <si>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</si>
  <si>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</si>
  <si>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</si>
  <si>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</si>
  <si>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</si>
  <si>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</si>
  <si>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</si>
  <si>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</si>
  <si>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</si>
  <si>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</si>
  <si>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</si>
  <si>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</si>
  <si>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</si>
  <si>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</si>
  <si>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</si>
  <si>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</si>
  <si>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</si>
  <si>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</si>
  <si>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</si>
  <si>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</si>
  <si>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</si>
  <si>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</si>
  <si>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</si>
  <si>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</si>
  <si>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</si>
  <si>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</si>
  <si>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</si>
  <si>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</si>
  <si>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</si>
  <si>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</si>
  <si>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</si>
  <si>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</si>
  <si>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</si>
  <si>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</si>
  <si>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</si>
  <si>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</si>
  <si>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</si>
  <si>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</si>
  <si>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</si>
  <si>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</si>
  <si>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</si>
  <si>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</si>
  <si>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</si>
  <si>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</si>
  <si>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</si>
  <si>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</si>
  <si>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</si>
  <si>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</si>
  <si>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</si>
  <si>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</si>
  <si>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</si>
  <si>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</si>
  <si>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</si>
  <si>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</si>
  <si>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</si>
  <si>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</si>
  <si>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</si>
  <si>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</si>
  <si>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</si>
  <si>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</si>
  <si>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</si>
  <si>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</si>
  <si>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</si>
  <si>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</si>
  <si>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</si>
  <si>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</si>
  <si>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</si>
  <si>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</si>
  <si>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</si>
  <si>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</si>
  <si>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</si>
  <si>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</si>
  <si>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</si>
  <si>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</si>
  <si>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</si>
  <si>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</si>
  <si>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</si>
  <si>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</si>
  <si>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</si>
  <si>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</si>
  <si>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</si>
  <si>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</si>
  <si>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</si>
  <si>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</si>
  <si>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</si>
  <si>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</si>
  <si>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</si>
  <si>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</si>
  <si>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</si>
  <si>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</si>
  <si>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</si>
  <si>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</si>
  <si>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</si>
  <si>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</si>
  <si>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</si>
  <si>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</si>
  <si>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</si>
  <si>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</si>
  <si>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</si>
  <si>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</si>
  <si>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</si>
  <si>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</si>
  <si>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</si>
  <si>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</si>
  <si>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</si>
  <si>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</si>
  <si>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</si>
  <si>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</si>
  <si>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</si>
  <si>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</si>
  <si>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</si>
  <si>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</si>
  <si>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</si>
  <si>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</si>
  <si>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</si>
  <si>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</si>
  <si>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</si>
  <si>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</si>
  <si>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</si>
  <si>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</si>
  <si>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</si>
  <si>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</si>
  <si>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</si>
  <si>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</si>
  <si>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</si>
  <si>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</si>
  <si>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</si>
  <si>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</si>
  <si>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</si>
  <si>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</si>
  <si>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</si>
  <si>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</si>
  <si>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</si>
  <si>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</si>
  <si>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</si>
  <si>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</si>
  <si>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</si>
  <si>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</si>
  <si>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</si>
  <si>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</si>
  <si>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</si>
  <si>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</si>
  <si>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</si>
  <si>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</si>
  <si>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</si>
  <si>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</si>
  <si>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</si>
  <si>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</si>
  <si>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</si>
  <si>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</si>
  <si>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</si>
  <si>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</si>
  <si>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</si>
  <si>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</si>
  <si>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</si>
  <si>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</si>
  <si>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</si>
  <si>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</si>
  <si>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</si>
  <si>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</si>
  <si>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</si>
  <si>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</si>
  <si>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</si>
  <si>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</si>
  <si>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</si>
  <si>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</si>
  <si>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</si>
  <si>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</si>
  <si>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</si>
  <si>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</si>
  <si>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</si>
  <si>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</si>
  <si>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</si>
  <si>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</si>
  <si>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</si>
  <si>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</si>
  <si>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</si>
  <si>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</si>
  <si>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</si>
  <si>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</si>
  <si>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</si>
  <si>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</si>
  <si>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</si>
  <si>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</si>
  <si>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</si>
  <si>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</si>
  <si>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</si>
  <si>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</si>
  <si>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</si>
  <si>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</si>
  <si>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</si>
  <si>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</si>
  <si>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</si>
  <si>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</si>
  <si>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</si>
  <si>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</si>
  <si>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</si>
  <si>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</si>
  <si>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</si>
  <si>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</si>
  <si>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</si>
  <si>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</si>
  <si>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</si>
  <si>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</si>
  <si>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</si>
  <si>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</si>
  <si>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</si>
  <si>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</si>
  <si>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</si>
  <si>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</si>
  <si>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</si>
  <si>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</si>
  <si>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</si>
  <si>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</si>
  <si>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</si>
  <si>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</si>
  <si>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</si>
  <si>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</si>
  <si>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</si>
  <si>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</si>
  <si>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</si>
  <si>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</si>
  <si>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</si>
  <si>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</si>
  <si>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</si>
  <si>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</si>
  <si>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</si>
  <si>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</si>
  <si>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</si>
  <si>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</si>
  <si>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</si>
  <si>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</si>
  <si>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</si>
  <si>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</si>
  <si>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</si>
  <si>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</si>
  <si>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</si>
  <si>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</si>
  <si>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</si>
  <si>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</si>
  <si>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</si>
  <si>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</si>
  <si>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</si>
  <si>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</si>
  <si>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</si>
  <si>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</si>
  <si>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</si>
  <si>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</si>
  <si>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</si>
  <si>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</si>
  <si>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</si>
  <si>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</si>
  <si>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</si>
  <si>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</si>
  <si>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</si>
  <si>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</si>
  <si>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</si>
  <si>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</si>
  <si>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</si>
  <si>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</si>
  <si>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</si>
  <si>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</si>
  <si>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</si>
  <si>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</si>
  <si>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</si>
  <si>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</si>
  <si>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</si>
  <si>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</si>
  <si>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</si>
  <si>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</si>
  <si>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</si>
  <si>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</si>
  <si>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</si>
  <si>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</si>
  <si>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</si>
  <si>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</si>
  <si>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</si>
  <si>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</si>
  <si>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</si>
  <si>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</si>
  <si>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</si>
  <si>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</si>
  <si>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</si>
  <si>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</si>
  <si>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</si>
  <si>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</si>
  <si>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</si>
  <si>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</si>
  <si>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</si>
  <si>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</si>
  <si>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</si>
  <si>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</si>
  <si>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</si>
  <si>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</si>
  <si>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</si>
  <si>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</si>
  <si>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</si>
  <si>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</si>
  <si>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</si>
  <si>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</si>
  <si>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</si>
  <si>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</si>
  <si>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</si>
  <si>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</si>
  <si>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</si>
  <si>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</si>
  <si>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</si>
  <si>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</si>
  <si>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</si>
  <si>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</si>
  <si>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</si>
  <si>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</si>
  <si>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</si>
  <si>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</si>
  <si>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</si>
  <si>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</si>
  <si>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</si>
  <si>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</si>
  <si>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</si>
  <si>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</si>
  <si>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</si>
  <si>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</si>
  <si>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</si>
  <si>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</si>
  <si>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</si>
  <si>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</si>
  <si>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</si>
  <si>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</si>
  <si>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</si>
  <si>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</si>
  <si>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</si>
  <si>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</si>
  <si>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</si>
  <si>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</si>
  <si>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</si>
  <si>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</si>
  <si>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</si>
  <si>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</si>
  <si>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</si>
  <si>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</si>
  <si>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</si>
  <si>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</si>
  <si>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</si>
  <si>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</si>
  <si>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</si>
  <si>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</si>
  <si>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</si>
  <si>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</si>
  <si>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</si>
  <si>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</si>
  <si>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</si>
  <si>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</si>
  <si>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</si>
  <si>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</si>
  <si>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</si>
  <si>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</si>
  <si>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</si>
  <si>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</si>
  <si>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</si>
  <si>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</si>
  <si>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</si>
  <si>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</si>
  <si>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</si>
  <si>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</si>
  <si>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</si>
  <si>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</si>
  <si>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</si>
  <si>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</si>
  <si>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</si>
  <si>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</si>
  <si>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</si>
  <si>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</si>
  <si>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</si>
  <si>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</si>
  <si>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</si>
  <si>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</si>
  <si>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</si>
  <si>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</si>
  <si>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</si>
  <si>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</si>
  <si>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</si>
  <si>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</si>
  <si>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</si>
  <si>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</si>
  <si>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</si>
  <si>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</si>
  <si>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</si>
  <si>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</si>
  <si>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</si>
  <si>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</si>
  <si>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</si>
  <si>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</si>
  <si>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</si>
  <si>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</si>
  <si>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</si>
  <si>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</si>
  <si>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</si>
  <si>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</si>
  <si>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</si>
  <si>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</si>
  <si>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</si>
  <si>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</si>
  <si>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</si>
  <si>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</si>
  <si>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</si>
  <si>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</si>
  <si>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</si>
  <si>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</si>
  <si>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</si>
  <si>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</si>
  <si>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</si>
  <si>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</si>
  <si>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</si>
  <si>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</si>
  <si>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</si>
  <si>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</si>
  <si>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</si>
  <si>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</si>
  <si>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</si>
  <si>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</si>
  <si>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</si>
  <si>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</si>
  <si>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</si>
  <si>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</si>
  <si>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</si>
  <si>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</si>
  <si>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</si>
  <si>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</si>
  <si>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</si>
  <si>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</si>
  <si>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</si>
  <si>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</si>
  <si>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</si>
  <si>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</si>
  <si>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</si>
  <si>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</si>
  <si>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</si>
  <si>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</si>
  <si>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</si>
  <si>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</si>
  <si>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</si>
  <si>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</si>
  <si>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</si>
  <si>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</si>
  <si>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</si>
  <si>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</si>
  <si>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</si>
  <si>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</si>
  <si>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</si>
  <si>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</si>
  <si>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</si>
  <si>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</si>
  <si>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</si>
  <si>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</si>
  <si>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</si>
  <si>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</si>
  <si>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</si>
  <si>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</si>
  <si>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</si>
  <si>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</si>
  <si>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</si>
  <si>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</si>
  <si>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</si>
  <si>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</si>
  <si>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</si>
  <si>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</si>
  <si>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</si>
  <si>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</si>
  <si>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</si>
  <si>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</si>
  <si>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</si>
  <si>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</si>
  <si>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</si>
  <si>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</si>
  <si>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</si>
  <si>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</si>
  <si>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</si>
  <si>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</si>
  <si>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</si>
  <si>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</si>
  <si>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</si>
  <si>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</si>
  <si>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</si>
  <si>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</si>
  <si>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</si>
  <si>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</si>
  <si>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</si>
  <si>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</si>
  <si>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</si>
  <si>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</si>
  <si>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</si>
  <si>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</si>
  <si>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</si>
  <si>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</si>
  <si>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</si>
  <si>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</si>
  <si>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</si>
  <si>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</si>
  <si>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</si>
  <si>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</si>
  <si>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</si>
  <si>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</si>
  <si>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</si>
  <si>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</si>
  <si>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</si>
  <si>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</si>
  <si>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</si>
  <si>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</si>
  <si>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</si>
  <si>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</si>
  <si>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</si>
  <si>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</si>
  <si>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</si>
  <si>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</si>
  <si>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</si>
  <si>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</si>
  <si>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</si>
  <si>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</si>
  <si>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</si>
  <si>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</si>
  <si>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</si>
  <si>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</si>
  <si>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</si>
  <si>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</si>
  <si>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</si>
  <si>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</si>
  <si>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</si>
  <si>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</si>
  <si>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</si>
  <si>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</si>
  <si>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</si>
  <si>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</si>
  <si>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</si>
  <si>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</si>
  <si>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</si>
  <si>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</si>
  <si>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</si>
  <si>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</si>
  <si>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</si>
  <si>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</si>
  <si>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</si>
  <si>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</si>
  <si>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</si>
  <si>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</si>
  <si>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</si>
  <si>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</si>
  <si>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</si>
  <si>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</si>
  <si>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</si>
  <si>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</si>
  <si>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</si>
  <si>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</si>
  <si>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</si>
  <si>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</si>
  <si>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</si>
  <si>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</si>
  <si>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</si>
  <si>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</si>
  <si>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</si>
  <si>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</si>
  <si>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</si>
  <si>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</si>
  <si>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</si>
  <si>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</si>
  <si>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</si>
  <si>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</si>
  <si>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</si>
  <si>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</si>
  <si>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</si>
  <si>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</si>
  <si>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</si>
  <si>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</si>
  <si>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</si>
  <si>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</si>
  <si>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</si>
  <si>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</si>
  <si>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</si>
  <si>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</si>
  <si>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</si>
  <si>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</si>
  <si>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</si>
  <si>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</si>
  <si>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</si>
  <si>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</si>
  <si>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</si>
  <si>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</si>
  <si>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</si>
  <si>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</si>
  <si>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</si>
  <si>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</si>
  <si>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</si>
  <si>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</si>
  <si>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</si>
  <si>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</si>
  <si>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</si>
  <si>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</si>
  <si>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</si>
  <si>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</si>
  <si>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</si>
  <si>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</si>
  <si>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</si>
  <si>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</si>
  <si>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</si>
  <si>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</si>
  <si>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</si>
  <si>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</si>
  <si>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</si>
  <si>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</si>
  <si>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</si>
  <si>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</si>
  <si>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</si>
  <si>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</si>
  <si>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</si>
  <si>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</si>
  <si>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</si>
  <si>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</si>
  <si>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</si>
  <si>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</si>
  <si>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</si>
  <si>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</si>
  <si>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</si>
  <si>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</si>
  <si>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</si>
  <si>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</si>
  <si>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</si>
  <si>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</si>
  <si>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</si>
  <si>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</si>
  <si>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</si>
  <si>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</si>
  <si>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</si>
  <si>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</si>
  <si>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</si>
  <si>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</si>
  <si>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</si>
  <si>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</si>
  <si>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</si>
  <si>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</si>
  <si>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</si>
  <si>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</si>
  <si>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</si>
  <si>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</si>
  <si>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</si>
  <si>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</si>
  <si>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</si>
  <si>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</si>
  <si>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</si>
  <si>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</si>
  <si>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</si>
  <si>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</si>
  <si>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</si>
  <si>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</si>
  <si>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</si>
  <si>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</si>
  <si>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</si>
  <si>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</si>
  <si>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</si>
  <si>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</si>
  <si>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</si>
  <si>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</si>
  <si>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</si>
  <si>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</si>
  <si>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</si>
  <si>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</si>
  <si>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</si>
  <si>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</si>
  <si>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</si>
  <si>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</si>
  <si>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</si>
  <si>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</si>
  <si>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</si>
  <si>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</si>
  <si>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</si>
  <si>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</si>
  <si>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</si>
  <si>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</si>
  <si>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</si>
  <si>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</si>
  <si>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</si>
  <si>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</si>
  <si>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</si>
  <si>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</si>
  <si>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</si>
  <si>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</si>
  <si>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</si>
  <si>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</si>
  <si>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</si>
  <si>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</si>
  <si>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</si>
  <si>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</si>
  <si>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</si>
  <si>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</si>
  <si>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</si>
  <si>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</si>
  <si>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</si>
  <si>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</si>
  <si>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</si>
  <si>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</si>
  <si>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</si>
  <si>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</si>
  <si>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</si>
  <si>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</si>
  <si>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</si>
  <si>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</si>
  <si>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</si>
  <si>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</si>
  <si>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</si>
  <si>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</si>
  <si>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</si>
  <si>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</si>
  <si>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</si>
  <si>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</si>
  <si>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</si>
  <si>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</si>
  <si>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</si>
  <si>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</si>
  <si>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</si>
  <si>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</si>
  <si>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</si>
  <si>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</si>
  <si>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</si>
  <si>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</si>
  <si>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</si>
  <si>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</si>
  <si>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</si>
  <si>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</si>
  <si>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</si>
  <si>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</si>
  <si>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</si>
  <si>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</si>
  <si>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</si>
  <si>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</si>
  <si>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</si>
  <si>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</si>
  <si>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</si>
  <si>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</si>
  <si>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</si>
  <si>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</si>
  <si>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</si>
  <si>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</si>
  <si>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</si>
  <si>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</si>
  <si>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</si>
  <si>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</si>
  <si>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</si>
  <si>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</si>
  <si>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</si>
  <si>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</si>
  <si>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</si>
  <si>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</si>
  <si>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</si>
  <si>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</si>
  <si>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</si>
  <si>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</si>
  <si>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</si>
  <si>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</si>
  <si>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</si>
  <si>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</si>
  <si>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</si>
  <si>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</si>
  <si>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</si>
  <si>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</si>
  <si>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</si>
  <si>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</si>
  <si>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</si>
  <si>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</si>
  <si>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</si>
  <si>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</si>
  <si>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</si>
  <si>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</si>
  <si>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</si>
  <si>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</si>
  <si>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</si>
  <si>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</si>
  <si>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</si>
  <si>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</si>
  <si>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</si>
  <si>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</si>
  <si>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</si>
  <si>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</si>
  <si>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</si>
  <si>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</si>
  <si>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</si>
  <si>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</si>
  <si>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</si>
  <si>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</si>
  <si>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</si>
  <si>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</si>
  <si>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</si>
  <si>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</si>
  <si>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</si>
  <si>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</si>
  <si>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</si>
  <si>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</si>
  <si>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</si>
  <si>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</si>
  <si>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</si>
  <si>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</si>
  <si>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</si>
  <si>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</si>
  <si>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</si>
  <si>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</si>
  <si>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</si>
  <si>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</si>
  <si>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</si>
  <si>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</si>
  <si>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</si>
  <si>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</si>
  <si>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</si>
  <si>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</si>
  <si>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</si>
  <si>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</si>
  <si>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</si>
  <si>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</si>
  <si>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</si>
  <si>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</si>
  <si>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</si>
  <si>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</si>
  <si>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</si>
  <si>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</si>
  <si>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</si>
  <si>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</si>
  <si>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</si>
  <si>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</si>
  <si>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</si>
  <si>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</si>
  <si>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</si>
  <si>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</si>
  <si>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</si>
  <si>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</si>
  <si>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</si>
  <si>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</si>
  <si>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</si>
  <si>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</si>
  <si>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</si>
  <si>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</si>
  <si>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</si>
  <si>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</si>
  <si>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</si>
  <si>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</si>
  <si>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</si>
  <si>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</si>
  <si>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</si>
  <si>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</si>
  <si>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</si>
  <si>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</si>
  <si>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</si>
  <si>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</si>
  <si>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</si>
  <si>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</si>
  <si>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</si>
  <si>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</si>
  <si>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</si>
  <si>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</si>
  <si>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</si>
  <si>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</si>
  <si>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</si>
  <si>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</si>
  <si>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</si>
  <si>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</si>
  <si>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</si>
  <si>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</si>
  <si>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</si>
  <si>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</si>
  <si>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</si>
  <si>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</si>
  <si>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</si>
  <si>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</si>
  <si>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</si>
  <si>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</si>
  <si>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</si>
  <si>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</si>
  <si>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</si>
  <si>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</si>
  <si>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</si>
  <si>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</si>
  <si>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</si>
  <si>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</si>
  <si>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</si>
  <si>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</si>
  <si>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</si>
  <si>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</si>
  <si>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</si>
  <si>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</si>
  <si>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</si>
  <si>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</si>
  <si>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</si>
  <si>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</si>
  <si>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</si>
  <si>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</si>
  <si>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</si>
  <si>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</si>
  <si>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</si>
  <si>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</si>
  <si>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</si>
  <si>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</si>
  <si>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</si>
  <si>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</si>
  <si>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</si>
  <si>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</si>
  <si>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</si>
  <si>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</si>
  <si>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</si>
  <si>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</si>
  <si>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</si>
  <si>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</si>
  <si>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</si>
  <si>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</si>
  <si>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</si>
  <si>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</si>
  <si>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</si>
  <si>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</si>
  <si>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</si>
  <si>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</si>
  <si>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</si>
  <si>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</si>
  <si>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</si>
  <si>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</si>
  <si>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</si>
  <si>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</si>
  <si>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</si>
  <si>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</si>
  <si>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</si>
  <si>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</si>
  <si>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</si>
  <si>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</si>
  <si>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</si>
  <si>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</si>
  <si>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</si>
  <si>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</si>
  <si>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</si>
  <si>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</si>
  <si>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</si>
  <si>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</si>
  <si>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</si>
  <si>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</si>
  <si>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</si>
  <si>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</si>
  <si>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</si>
  <si>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</si>
  <si>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</si>
  <si>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</si>
  <si>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</si>
  <si>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</si>
  <si>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</si>
  <si>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</si>
  <si>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</si>
  <si>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</si>
  <si>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</si>
  <si>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</si>
  <si>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</si>
  <si>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</si>
  <si>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</si>
  <si>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</si>
  <si>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</si>
  <si>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</si>
  <si>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</si>
  <si>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</si>
  <si>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</si>
  <si>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</si>
  <si>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</si>
  <si>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</si>
  <si>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</si>
  <si>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</si>
  <si>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</si>
  <si>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</si>
  <si>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</si>
  <si>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</si>
  <si>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</si>
  <si>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</si>
  <si>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</si>
  <si>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</si>
  <si>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</si>
  <si>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</si>
  <si>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</si>
  <si>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</si>
  <si>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</si>
  <si>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</si>
  <si>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</si>
  <si>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</si>
  <si>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</si>
  <si>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</si>
  <si>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</si>
  <si>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</si>
  <si>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</si>
  <si>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</si>
  <si>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</si>
  <si>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</si>
  <si>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</si>
  <si>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</si>
  <si>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</si>
  <si>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</si>
  <si>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</si>
  <si>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</si>
  <si>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</si>
  <si>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</si>
  <si>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</si>
  <si>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</si>
  <si>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</si>
  <si>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</si>
  <si>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</si>
  <si>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</si>
  <si>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</si>
  <si>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</si>
  <si>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</si>
  <si>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</si>
  <si>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</si>
  <si>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</si>
  <si>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</si>
  <si>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</si>
  <si>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</si>
  <si>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</si>
  <si>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</si>
  <si>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</si>
  <si>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</si>
  <si>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</si>
  <si>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</si>
  <si>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</si>
  <si>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</si>
  <si>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</si>
  <si>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</si>
  <si>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</si>
  <si>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</si>
  <si>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</si>
  <si>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</si>
  <si>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</si>
  <si>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</si>
  <si>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</si>
  <si>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</si>
  <si>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</si>
  <si>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</si>
  <si>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</si>
  <si>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</si>
  <si>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</si>
  <si>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</si>
  <si>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</si>
  <si>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</si>
  <si>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</si>
  <si>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</si>
  <si>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</si>
  <si>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</si>
  <si>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</si>
  <si>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</si>
  <si>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</si>
  <si>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</si>
  <si>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</si>
  <si>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</si>
  <si>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</si>
  <si>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</si>
  <si>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</si>
  <si>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</si>
  <si>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</si>
  <si>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</si>
  <si>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</si>
  <si>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</si>
  <si>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</si>
  <si>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</si>
  <si>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</si>
  <si>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</si>
  <si>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</si>
  <si>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</si>
  <si>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</si>
  <si>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</si>
  <si>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</si>
  <si>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</si>
  <si>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</si>
  <si>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</si>
  <si>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</si>
  <si>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</si>
  <si>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</si>
  <si>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</si>
  <si>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</si>
  <si>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</si>
  <si>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</si>
  <si>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</si>
  <si>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</si>
  <si>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</si>
  <si>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</si>
  <si>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</si>
  <si>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</si>
  <si>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</si>
  <si>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</si>
  <si>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</si>
  <si>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</si>
  <si>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</si>
  <si>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</si>
  <si>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</si>
  <si>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</si>
  <si>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</si>
  <si>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</si>
  <si>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</si>
  <si>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</si>
  <si>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</si>
  <si>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</si>
  <si>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</si>
  <si>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</si>
  <si>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</si>
  <si>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</si>
  <si>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</si>
  <si>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</si>
  <si>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</si>
  <si>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</si>
  <si>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</si>
  <si>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</si>
  <si>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</si>
  <si>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</si>
  <si>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</si>
  <si>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</si>
  <si>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</si>
  <si>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</si>
  <si>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</si>
  <si>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</si>
  <si>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</si>
  <si>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</si>
  <si>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</si>
  <si>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</si>
  <si>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</si>
  <si>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</si>
  <si>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</si>
  <si>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</si>
  <si>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</si>
  <si>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</si>
  <si>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</si>
  <si>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</si>
  <si>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</si>
  <si>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</si>
  <si>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</si>
  <si>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</si>
  <si>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</si>
  <si>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</si>
  <si>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</si>
  <si>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</si>
  <si>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</si>
  <si>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</si>
  <si>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</si>
  <si>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</si>
  <si>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</si>
  <si>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</si>
  <si>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</si>
  <si>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</si>
  <si>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</si>
  <si>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</si>
  <si>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</si>
  <si>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</si>
  <si>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</si>
  <si>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</si>
  <si>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</si>
  <si>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</si>
  <si>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</si>
  <si>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</si>
  <si>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</si>
  <si>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</si>
  <si>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</si>
  <si>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</si>
  <si>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</si>
  <si>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</si>
  <si>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</si>
  <si>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</si>
  <si>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</si>
  <si>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</si>
  <si>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</si>
  <si>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</si>
  <si>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</si>
  <si>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</si>
  <si>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</si>
  <si>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</si>
  <si>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</si>
  <si>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</si>
  <si>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</si>
  <si>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</si>
  <si>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</si>
  <si>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</si>
  <si>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</si>
  <si>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</si>
  <si>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</si>
  <si>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</si>
  <si>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</si>
  <si>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</si>
  <si>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</si>
  <si>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</si>
  <si>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</si>
  <si>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</si>
  <si>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</si>
  <si>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</si>
  <si>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</si>
  <si>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</si>
  <si>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</si>
  <si>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</si>
  <si>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</si>
  <si>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</si>
  <si>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</si>
  <si>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</si>
  <si>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</si>
  <si>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</si>
  <si>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</si>
  <si>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</si>
  <si>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</si>
  <si>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</si>
  <si>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</si>
  <si>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</si>
  <si>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</si>
  <si>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</si>
  <si>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</si>
  <si>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</si>
  <si>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</si>
  <si>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</si>
  <si>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</si>
  <si>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</si>
  <si>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</si>
  <si>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</si>
  <si>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</si>
  <si>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</si>
  <si>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</si>
  <si>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</si>
  <si>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</si>
  <si>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</si>
  <si>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</si>
  <si>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</si>
  <si>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</si>
  <si>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</si>
  <si>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</si>
  <si>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</si>
  <si>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</si>
  <si>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</si>
  <si>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</si>
  <si>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</si>
  <si>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</si>
  <si>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</si>
  <si>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</si>
  <si>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</si>
  <si>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</si>
  <si>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</si>
  <si>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</si>
  <si>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</si>
  <si>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</si>
  <si>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</si>
  <si>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</si>
  <si>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</si>
  <si>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</si>
  <si>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</si>
  <si>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</si>
  <si>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</si>
  <si>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</si>
  <si>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</si>
  <si>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</si>
  <si>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</si>
  <si>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</si>
  <si>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</si>
  <si>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</si>
  <si>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</si>
  <si>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</si>
  <si>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</si>
  <si>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</si>
  <si>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</si>
  <si>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</si>
  <si>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</si>
  <si>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</si>
  <si>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</si>
  <si>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</si>
  <si>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</si>
  <si>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</si>
  <si>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</si>
  <si>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</si>
  <si>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</si>
  <si>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</si>
  <si>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</si>
  <si>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</si>
  <si>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</si>
  <si>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</si>
  <si>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</si>
  <si>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</si>
  <si>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</si>
  <si>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</si>
  <si>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</si>
  <si>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</si>
  <si>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</si>
  <si>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</si>
  <si>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</si>
  <si>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</si>
  <si>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</si>
  <si>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</si>
  <si>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</si>
  <si>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</si>
  <si>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</si>
  <si>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</si>
  <si>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</si>
  <si>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</si>
  <si>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</si>
  <si>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</si>
  <si>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</si>
  <si>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</si>
  <si>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</si>
  <si>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</si>
  <si>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</si>
  <si>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</si>
  <si>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</si>
  <si>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</si>
  <si>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</si>
  <si>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</si>
  <si>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</si>
  <si>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</si>
  <si>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</si>
  <si>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</si>
  <si>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</si>
  <si>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</si>
  <si>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</si>
  <si>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</si>
  <si>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</si>
  <si>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</si>
  <si>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</si>
  <si>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</si>
  <si>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</si>
  <si>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</si>
  <si>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</si>
  <si>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</si>
  <si>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</si>
  <si>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</si>
  <si>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</si>
  <si>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</si>
  <si>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</si>
  <si>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</si>
  <si>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</si>
  <si>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</si>
  <si>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</si>
  <si>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</si>
  <si>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</si>
  <si>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</si>
  <si>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</si>
  <si>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</si>
  <si>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</si>
  <si>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</si>
  <si>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</si>
  <si>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</si>
  <si>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</si>
  <si>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</si>
  <si>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</si>
  <si>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</si>
  <si>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</si>
  <si>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</si>
  <si>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</si>
  <si>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</si>
  <si>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</si>
  <si>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</si>
  <si>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</si>
  <si>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</si>
  <si>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</si>
  <si>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</si>
  <si>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</si>
  <si>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</si>
  <si>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</si>
  <si>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</si>
  <si>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</si>
  <si>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</si>
  <si>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</si>
  <si>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</si>
  <si>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</si>
  <si>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</si>
  <si>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</si>
  <si>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</si>
  <si>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</si>
  <si>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</si>
  <si>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</si>
  <si>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</si>
  <si>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</si>
  <si>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</si>
  <si>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</si>
  <si>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</si>
  <si>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</si>
  <si>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</si>
  <si>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</si>
  <si>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</si>
  <si>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</si>
  <si>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</si>
  <si>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</si>
  <si>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</si>
  <si>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</si>
  <si>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</si>
  <si>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</si>
  <si>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</si>
  <si>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</si>
  <si>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</si>
  <si>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</si>
  <si>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</si>
  <si>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</si>
  <si>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</si>
  <si>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</si>
  <si>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</si>
  <si>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</si>
  <si>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</si>
  <si>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</si>
  <si>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</si>
  <si>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</si>
  <si>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</si>
  <si>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</si>
  <si>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</si>
  <si>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</si>
  <si>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</si>
  <si>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</si>
  <si>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</si>
  <si>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</si>
  <si>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</si>
  <si>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</si>
  <si>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</si>
  <si>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</si>
  <si>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</si>
  <si>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</si>
  <si>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</si>
  <si>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</si>
  <si>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</si>
  <si>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</si>
  <si>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</si>
  <si>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</si>
  <si>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</si>
  <si>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</si>
  <si>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</si>
  <si>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</si>
  <si>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</si>
  <si>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</si>
  <si>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</si>
  <si>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</si>
  <si>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</si>
  <si>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</si>
  <si>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</si>
  <si>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</si>
  <si>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</si>
  <si>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</si>
  <si>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</si>
  <si>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</si>
  <si>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</si>
  <si>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</si>
  <si>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</si>
  <si>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</si>
  <si>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</si>
  <si>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</si>
  <si>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</si>
  <si>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</si>
  <si>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</si>
  <si>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</si>
  <si>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</si>
  <si>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</si>
  <si>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</si>
  <si>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</si>
  <si>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</si>
  <si>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</si>
  <si>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</si>
  <si>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</si>
  <si>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</si>
  <si>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</si>
  <si>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</si>
  <si>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</si>
  <si>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</si>
  <si>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</si>
  <si>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</si>
  <si>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</si>
  <si>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</si>
  <si>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</si>
  <si>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</si>
  <si>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</si>
  <si>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</si>
  <si>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</si>
  <si>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</si>
  <si>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</si>
  <si>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</si>
  <si>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</si>
  <si>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</si>
  <si>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</si>
  <si>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</si>
  <si>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</si>
  <si>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</si>
  <si>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</si>
  <si>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</si>
  <si>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</si>
  <si>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</si>
  <si>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</si>
  <si>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</si>
  <si>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</si>
  <si>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</si>
  <si>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</si>
  <si>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</si>
  <si>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</si>
  <si>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</si>
  <si>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</si>
  <si>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</si>
  <si>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</si>
  <si>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</si>
  <si>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</si>
  <si>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</si>
  <si>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</si>
  <si>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</si>
  <si>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</si>
  <si>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</si>
  <si>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</si>
  <si>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</si>
  <si>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</si>
  <si>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</si>
  <si>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</si>
  <si>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</si>
  <si>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</si>
  <si>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</si>
  <si>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</si>
  <si>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</si>
  <si>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</si>
  <si>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</si>
  <si>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</si>
  <si>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</si>
  <si>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</si>
  <si>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</si>
  <si>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</si>
  <si>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</si>
  <si>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</si>
  <si>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</si>
  <si>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</si>
  <si>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</si>
  <si>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</si>
  <si>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</si>
  <si>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</si>
  <si>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</si>
  <si>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</si>
  <si>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</si>
  <si>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</si>
  <si>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</si>
  <si>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</si>
  <si>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</si>
  <si>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</si>
  <si>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</si>
  <si>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</si>
  <si>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</si>
  <si>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</si>
  <si>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</si>
  <si>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</si>
  <si>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</si>
  <si>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</si>
  <si>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</si>
  <si>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</si>
  <si>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</si>
  <si>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</si>
  <si>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</si>
  <si>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</si>
  <si>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</si>
  <si>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</si>
  <si>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</si>
  <si>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</si>
  <si>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</si>
  <si>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</si>
  <si>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</si>
  <si>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</si>
  <si>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</si>
  <si>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</si>
  <si>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</si>
  <si>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</si>
  <si>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</si>
  <si>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</si>
  <si>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</si>
  <si>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</si>
  <si>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</si>
  <si>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</si>
  <si>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</si>
  <si>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</si>
  <si>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</si>
  <si>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</si>
  <si>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</si>
  <si>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</si>
  <si>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</si>
  <si>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</si>
  <si>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</si>
  <si>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</si>
  <si>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</si>
  <si>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</si>
  <si>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</si>
  <si>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</si>
  <si>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</si>
  <si>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</si>
  <si>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</si>
  <si>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</si>
  <si>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</si>
  <si>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</si>
  <si>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</si>
  <si>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</si>
  <si>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</si>
  <si>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</si>
  <si>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</si>
  <si>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</si>
  <si>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</si>
  <si>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</si>
  <si>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</si>
  <si>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</si>
  <si>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</si>
  <si>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</si>
  <si>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</si>
  <si>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</si>
  <si>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</si>
  <si>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</si>
  <si>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</si>
  <si>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</si>
  <si>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</si>
  <si>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</si>
  <si>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</si>
  <si>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</si>
  <si>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</si>
  <si>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</si>
  <si>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</si>
  <si>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</si>
  <si>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</si>
  <si>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</si>
  <si>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</si>
  <si>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</si>
  <si>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</si>
  <si>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</si>
  <si>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</si>
  <si>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</si>
  <si>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</si>
  <si>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</si>
  <si>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</si>
  <si>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</si>
  <si>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</si>
  <si>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</si>
  <si>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</si>
  <si>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</si>
  <si>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</si>
  <si>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</si>
  <si>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</si>
  <si>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</si>
  <si>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</si>
  <si>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</si>
  <si>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</si>
  <si>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</si>
  <si>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</si>
  <si>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</si>
  <si>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</si>
  <si>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</si>
  <si>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</si>
  <si>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</si>
  <si>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</si>
  <si>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</si>
  <si>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</si>
  <si>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</si>
  <si>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</si>
  <si>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</si>
  <si>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</si>
  <si>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</si>
  <si>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</si>
  <si>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</si>
  <si>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</si>
  <si>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</si>
  <si>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</si>
  <si>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</si>
  <si>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</si>
  <si>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</si>
  <si>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</si>
  <si>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</si>
  <si>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</si>
  <si>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</si>
  <si>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</si>
  <si>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</si>
  <si>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</si>
  <si>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</si>
  <si>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</si>
  <si>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</si>
  <si>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</si>
  <si>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</si>
  <si>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</si>
  <si>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</si>
  <si>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</si>
  <si>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</si>
  <si>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</si>
  <si>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</si>
  <si>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</si>
  <si>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</si>
  <si>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</si>
  <si>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</si>
  <si>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</si>
  <si>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</si>
  <si>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</si>
  <si>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</si>
  <si>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</si>
  <si>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</si>
  <si>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</si>
  <si>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</si>
  <si>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</si>
  <si>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</si>
  <si>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</si>
  <si>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</si>
  <si>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</si>
  <si>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</si>
  <si>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</si>
  <si>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</si>
  <si>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</si>
  <si>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</si>
  <si>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</si>
  <si>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</si>
  <si>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</si>
  <si>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</si>
  <si>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</si>
  <si>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</si>
  <si>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</si>
  <si>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</si>
  <si>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</si>
  <si>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</si>
  <si>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</si>
  <si>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</si>
  <si>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</si>
  <si>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</si>
  <si>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</si>
  <si>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</si>
  <si>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</si>
  <si>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</si>
  <si>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</si>
  <si>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</si>
  <si>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</si>
  <si>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</si>
  <si>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</si>
  <si>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</si>
  <si>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</si>
  <si>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</si>
  <si>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</si>
  <si>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</si>
  <si>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</si>
  <si>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</si>
  <si>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</si>
  <si>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</si>
  <si>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</si>
  <si>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</si>
  <si>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</si>
  <si>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</si>
  <si>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</si>
  <si>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</si>
  <si>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</si>
  <si>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</si>
  <si>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</si>
  <si>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</si>
  <si>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</si>
  <si>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</si>
  <si>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</si>
  <si>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</si>
  <si>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</si>
  <si>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</si>
  <si>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</si>
  <si>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</si>
  <si>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</si>
  <si>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</si>
  <si>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</si>
  <si>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</si>
  <si>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</si>
  <si>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</si>
  <si>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</si>
  <si>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</si>
  <si>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</si>
  <si>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</si>
  <si>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</si>
  <si>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</si>
  <si>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</si>
  <si>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</si>
  <si>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</si>
  <si>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</si>
  <si>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</si>
  <si>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</si>
  <si>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</si>
  <si>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</si>
  <si>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</si>
  <si>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</si>
  <si>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</si>
  <si>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</si>
  <si>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</si>
  <si>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</si>
  <si>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</si>
  <si>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</si>
  <si>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</si>
  <si>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</si>
  <si>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</si>
  <si>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</si>
  <si>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</si>
  <si>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</si>
  <si>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</si>
  <si>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</si>
  <si>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</si>
  <si>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</si>
  <si>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</si>
  <si>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</si>
  <si>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</si>
  <si>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</si>
  <si>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</si>
  <si>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</si>
  <si>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</si>
  <si>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</si>
  <si>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</si>
  <si>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</si>
  <si>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</si>
  <si>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</si>
  <si>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</si>
  <si>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</si>
  <si>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</si>
  <si>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</si>
  <si>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</si>
  <si>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</si>
  <si>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</si>
  <si>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</si>
  <si>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</si>
  <si>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</si>
  <si>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</si>
  <si>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</si>
  <si>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</si>
  <si>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</si>
  <si>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</si>
  <si>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</si>
  <si>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</si>
  <si>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</si>
  <si>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</si>
  <si>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</si>
  <si>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</si>
  <si>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</si>
  <si>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</si>
  <si>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</si>
  <si>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</si>
  <si>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</si>
  <si>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</si>
  <si>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</si>
  <si>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</si>
  <si>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</si>
  <si>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</si>
  <si>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</si>
  <si>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</si>
  <si>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</si>
  <si>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</si>
  <si>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</si>
  <si>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</si>
  <si>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</si>
  <si>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</si>
  <si>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</si>
  <si>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</si>
  <si>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</si>
  <si>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</si>
  <si>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</si>
  <si>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</si>
  <si>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</si>
  <si>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</si>
  <si>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</si>
  <si>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</si>
  <si>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</si>
  <si>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</si>
  <si>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</si>
  <si>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</si>
  <si>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</si>
  <si>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</si>
  <si>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</si>
  <si>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</si>
  <si>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</si>
  <si>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</si>
  <si>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</si>
  <si>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</si>
  <si>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</si>
  <si>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</si>
  <si>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</si>
  <si>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</si>
  <si>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</si>
  <si>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</si>
  <si>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</si>
  <si>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</si>
  <si>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</si>
  <si>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</si>
  <si>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</si>
  <si>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</si>
  <si>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</si>
  <si>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</si>
  <si>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</si>
  <si>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</si>
  <si>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</si>
  <si>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</si>
  <si>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</si>
  <si>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</si>
  <si>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</si>
  <si>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</si>
  <si>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</si>
  <si>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</si>
  <si>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</si>
  <si>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</si>
  <si>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</si>
  <si>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</si>
  <si>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</si>
  <si>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</si>
  <si>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</si>
  <si>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</si>
  <si>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</si>
  <si>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</si>
  <si>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</si>
  <si>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</si>
  <si>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</si>
  <si>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</si>
  <si>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</si>
  <si>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</si>
  <si>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</si>
  <si>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</si>
  <si>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</si>
  <si>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</si>
  <si>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</si>
  <si>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</si>
  <si>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</si>
  <si>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</si>
  <si>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</si>
  <si>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</si>
  <si>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</si>
  <si>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</si>
  <si>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</si>
  <si>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</si>
  <si>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</si>
  <si>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</si>
  <si>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</si>
  <si>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</si>
  <si>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</si>
  <si>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</si>
  <si>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</si>
  <si>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</si>
  <si>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</si>
  <si>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</si>
  <si>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</si>
  <si>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</si>
  <si>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</si>
  <si>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</si>
  <si>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</si>
  <si>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</si>
  <si>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</si>
  <si>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</si>
  <si>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</si>
  <si>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</si>
  <si>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</si>
  <si>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</si>
  <si>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</si>
  <si>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</si>
  <si>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</si>
  <si>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</si>
  <si>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</si>
  <si>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</si>
  <si>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</si>
  <si>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</si>
  <si>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</si>
  <si>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</si>
  <si>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</si>
  <si>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</si>
  <si>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</si>
  <si>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</si>
  <si>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</si>
  <si>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</si>
  <si>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</si>
  <si>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</si>
  <si>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</si>
  <si>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</si>
  <si>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</si>
  <si>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</si>
  <si>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</si>
  <si>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</si>
  <si>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</si>
  <si>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</si>
  <si>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</si>
  <si>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</si>
  <si>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</si>
  <si>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</si>
  <si>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</si>
  <si>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</si>
  <si>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</si>
  <si>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</si>
  <si>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</si>
  <si>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</si>
  <si>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</si>
  <si>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</si>
  <si>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</si>
  <si>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</si>
  <si>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</si>
  <si>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</si>
  <si>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</si>
  <si>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</si>
  <si>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</si>
  <si>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</si>
  <si>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</si>
  <si>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</si>
  <si>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</si>
  <si>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</si>
  <si>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</si>
  <si>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</si>
  <si>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</si>
  <si>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</si>
  <si>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</si>
  <si>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</si>
  <si>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</si>
  <si>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</si>
  <si>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</si>
  <si>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</si>
  <si>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</si>
  <si>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</si>
  <si>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</si>
  <si>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</si>
  <si>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</si>
  <si>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</si>
  <si>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</si>
  <si>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</si>
  <si>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</si>
  <si>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</si>
  <si>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</si>
  <si>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</si>
  <si>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</si>
  <si>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</si>
  <si>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</si>
  <si>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</si>
  <si>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</si>
  <si>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</si>
  <si>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</si>
  <si>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</si>
  <si>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</si>
  <si>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</si>
  <si>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</si>
  <si>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</si>
  <si>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</si>
  <si>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</si>
  <si>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</si>
  <si>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</si>
  <si>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</si>
  <si>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</si>
  <si>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</si>
  <si>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</si>
  <si>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</si>
  <si>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</si>
  <si>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</si>
  <si>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</si>
  <si>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</si>
  <si>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</si>
  <si>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</si>
  <si>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</si>
  <si>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</si>
  <si>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</si>
  <si>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</si>
  <si>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</si>
  <si>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</si>
  <si>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</si>
  <si>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</si>
  <si>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</si>
  <si>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</si>
  <si>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</si>
  <si>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</si>
  <si>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</si>
  <si>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</si>
  <si>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</si>
  <si>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</si>
  <si>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</si>
  <si>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</si>
  <si>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</si>
  <si>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</si>
  <si>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</si>
  <si>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</si>
  <si>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</si>
  <si>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</si>
  <si>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</si>
  <si>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</si>
  <si>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</si>
  <si>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</si>
  <si>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</si>
  <si>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</si>
  <si>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</si>
  <si>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</si>
  <si>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</si>
  <si>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</si>
  <si>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</si>
  <si>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</si>
  <si>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</si>
  <si>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</si>
  <si>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</si>
  <si>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</si>
  <si>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</si>
  <si>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</si>
  <si>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</si>
  <si>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</si>
  <si>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</si>
  <si>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</si>
  <si>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</si>
  <si>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</si>
  <si>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</si>
  <si>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</si>
  <si>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</si>
  <si>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</si>
  <si>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</si>
  <si>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</si>
  <si>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</si>
  <si>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</si>
  <si>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</si>
  <si>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</si>
  <si>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</si>
  <si>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</si>
  <si>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</si>
  <si>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</si>
  <si>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</si>
  <si>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</si>
  <si>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</si>
  <si>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</si>
  <si>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</si>
  <si>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</si>
  <si>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</si>
  <si>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</si>
  <si>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</si>
  <si>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</si>
  <si>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</si>
  <si>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</si>
  <si>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</si>
  <si>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</si>
  <si>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</si>
  <si>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</si>
  <si>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</si>
  <si>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</si>
  <si>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</si>
  <si>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</si>
  <si>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</si>
  <si>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</si>
  <si>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</si>
  <si>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</si>
  <si>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</si>
  <si>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</si>
  <si>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</si>
  <si>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</si>
  <si>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</si>
  <si>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</si>
  <si>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</si>
  <si>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</si>
  <si>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</si>
  <si>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</si>
  <si>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</si>
  <si>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</si>
  <si>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</si>
  <si>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</si>
  <si>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</si>
  <si>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</si>
  <si>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</si>
  <si>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</si>
  <si>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</si>
  <si>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</si>
  <si>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</si>
  <si>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</si>
  <si>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</si>
  <si>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</si>
  <si>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</si>
  <si>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</si>
  <si>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</si>
  <si>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</si>
  <si>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</si>
  <si>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</si>
  <si>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</si>
  <si>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</si>
  <si>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</si>
  <si>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</si>
  <si>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</si>
  <si>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</si>
  <si>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</si>
  <si>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</si>
  <si>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</si>
  <si>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</si>
  <si>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</si>
  <si>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</si>
  <si>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</si>
  <si>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</si>
  <si>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</si>
  <si>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</si>
  <si>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</si>
  <si>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</si>
  <si>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</si>
  <si>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</si>
  <si>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</si>
  <si>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</si>
  <si>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</si>
  <si>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</si>
  <si>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</si>
  <si>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</si>
  <si>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</si>
  <si>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</si>
  <si>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</si>
  <si>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</si>
  <si>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</si>
  <si>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</si>
  <si>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</si>
  <si>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</si>
  <si>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</si>
  <si>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</si>
  <si>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</si>
  <si>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</si>
  <si>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</si>
  <si>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</si>
  <si>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</si>
  <si>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</si>
  <si>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</si>
  <si>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</si>
  <si>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</si>
  <si>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</si>
  <si>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</si>
  <si>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</si>
  <si>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</si>
  <si>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</si>
  <si>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</si>
  <si>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</si>
  <si>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</si>
  <si>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</si>
  <si>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</si>
  <si>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</si>
  <si>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</si>
  <si>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</si>
  <si>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</si>
  <si>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</si>
  <si>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</si>
  <si>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</si>
  <si>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</si>
  <si>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</si>
  <si>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</si>
  <si>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</si>
  <si>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</si>
  <si>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</si>
  <si>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</si>
  <si>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</si>
  <si>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</si>
  <si>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</si>
  <si>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</si>
  <si>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</si>
  <si>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</si>
  <si>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</si>
  <si>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</si>
  <si>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</si>
  <si>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</si>
  <si>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</si>
  <si>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</si>
  <si>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</si>
  <si>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</si>
  <si>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</si>
  <si>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</si>
  <si>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</si>
  <si>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</si>
  <si>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</si>
  <si>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</si>
  <si>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</si>
  <si>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</si>
  <si>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</si>
  <si>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</si>
  <si>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</si>
  <si>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</si>
  <si>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</si>
  <si>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</si>
  <si>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</si>
  <si>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</si>
  <si>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</si>
  <si>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</si>
  <si>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</si>
  <si>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</si>
  <si>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</si>
  <si>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</si>
  <si>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</si>
  <si>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</si>
  <si>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</si>
  <si>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</si>
  <si>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</si>
  <si>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</si>
  <si>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</si>
  <si>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</si>
  <si>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</si>
  <si>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</si>
  <si>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</si>
  <si>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</si>
  <si>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</si>
  <si>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</si>
  <si>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</si>
  <si>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</si>
  <si>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</si>
  <si>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</si>
  <si>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</si>
  <si>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</si>
  <si>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</si>
  <si>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</si>
  <si>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</si>
  <si>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</si>
  <si>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</si>
  <si>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</si>
  <si>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</si>
  <si>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</si>
  <si>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</si>
  <si>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</si>
  <si>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</si>
  <si>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</si>
  <si>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</si>
  <si>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</si>
  <si>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</si>
  <si>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</si>
  <si>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</si>
  <si>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</si>
  <si>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</si>
  <si>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</si>
  <si>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</si>
  <si>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</si>
  <si>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</si>
  <si>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</si>
  <si>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</si>
  <si>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</si>
  <si>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</si>
  <si>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</si>
  <si>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</si>
  <si>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</si>
  <si>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</si>
  <si>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</si>
  <si>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</si>
  <si>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</si>
  <si>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</si>
  <si>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</si>
  <si>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</si>
  <si>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</si>
  <si>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</si>
  <si>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</si>
  <si>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</si>
  <si>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</si>
  <si>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</si>
  <si>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</si>
  <si>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</si>
  <si>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</si>
  <si>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</si>
  <si>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</si>
  <si>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</si>
  <si>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</si>
  <si>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</si>
  <si>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</si>
  <si>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</si>
  <si>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</si>
  <si>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</si>
  <si>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</si>
  <si>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</si>
  <si>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</si>
  <si>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</si>
  <si>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</si>
  <si>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</si>
  <si>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</si>
  <si>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</si>
  <si>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</si>
  <si>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</si>
  <si>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</si>
  <si>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</si>
  <si>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</si>
  <si>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</si>
  <si>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</si>
  <si>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</si>
  <si>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</si>
  <si>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</si>
  <si>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</si>
  <si>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</si>
  <si>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</si>
  <si>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</si>
  <si>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</si>
  <si>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</si>
  <si>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</si>
  <si>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</si>
  <si>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</si>
  <si>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</si>
  <si>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</si>
  <si>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</si>
  <si>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</si>
  <si>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</si>
  <si>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</si>
  <si>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</si>
  <si>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</si>
  <si>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</si>
  <si>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</si>
  <si>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</si>
  <si>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</si>
  <si>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</si>
  <si>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</si>
  <si>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</si>
  <si>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</si>
  <si>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</si>
  <si>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</si>
  <si>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</si>
  <si>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</si>
  <si>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</si>
  <si>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</si>
  <si>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</si>
  <si>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</si>
  <si>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</si>
  <si>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</si>
  <si>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</si>
  <si>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</si>
  <si>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</si>
  <si>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</si>
  <si>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</si>
  <si>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</si>
  <si>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</si>
  <si>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</si>
  <si>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</si>
  <si>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</si>
  <si>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</si>
  <si>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</si>
  <si>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</si>
  <si>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</si>
  <si>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</si>
  <si>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</si>
  <si>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</si>
  <si>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</si>
  <si>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</si>
  <si>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</si>
  <si>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</si>
  <si>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</si>
  <si>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</si>
  <si>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</si>
  <si>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</si>
  <si>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</si>
  <si>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</si>
  <si>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</si>
  <si>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</si>
  <si>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</si>
  <si>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</si>
  <si>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</si>
  <si>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</si>
  <si>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</si>
  <si>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</si>
  <si>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</si>
  <si>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</si>
  <si>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</si>
  <si>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</si>
  <si>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</si>
  <si>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</si>
  <si>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</si>
  <si>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</si>
  <si>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</si>
  <si>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</si>
  <si>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</si>
  <si>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</si>
  <si>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</si>
  <si>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</si>
  <si>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</si>
  <si>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</si>
  <si>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</si>
  <si>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</si>
  <si>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</si>
  <si>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</si>
  <si>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</si>
  <si>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</si>
  <si>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</si>
  <si>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</si>
  <si>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</si>
  <si>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</si>
  <si>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</si>
  <si>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</si>
  <si>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</si>
  <si>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</si>
  <si>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</si>
  <si>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</si>
  <si>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</si>
  <si>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</si>
  <si>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</si>
  <si>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</si>
  <si>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</si>
  <si>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</si>
  <si>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</si>
  <si>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</si>
  <si>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</si>
  <si>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</si>
  <si>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</si>
  <si>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</si>
  <si>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</si>
  <si>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</si>
  <si>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</si>
  <si>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</si>
  <si>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</si>
  <si>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</si>
  <si>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</si>
  <si>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</si>
  <si>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</si>
  <si>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</si>
  <si>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</si>
  <si>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</si>
  <si>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</si>
  <si>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</si>
  <si>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</si>
  <si>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</si>
  <si>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</si>
  <si>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</si>
  <si>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</si>
  <si>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</si>
  <si>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</si>
  <si>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</si>
  <si>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</si>
  <si>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</si>
  <si>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</si>
  <si>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</si>
  <si>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</si>
  <si>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</si>
  <si>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</si>
  <si>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</si>
  <si>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</si>
  <si>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</si>
  <si>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</si>
  <si>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</si>
  <si>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</si>
  <si>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</si>
  <si>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</si>
  <si>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</si>
  <si>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</si>
  <si>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</si>
  <si>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</si>
  <si>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</si>
  <si>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</si>
  <si>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</si>
  <si>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</si>
  <si>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</si>
  <si>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</si>
  <si>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</si>
  <si>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</si>
  <si>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</si>
  <si>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</si>
  <si>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</si>
  <si>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</si>
  <si>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</si>
  <si>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</si>
  <si>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</si>
  <si>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</si>
  <si>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</si>
  <si>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</si>
  <si>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</si>
  <si>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</si>
  <si>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</si>
  <si>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</si>
  <si>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</si>
  <si>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</si>
  <si>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</si>
  <si>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</si>
  <si>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</si>
  <si>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</si>
  <si>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</si>
  <si>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</si>
  <si>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</si>
  <si>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</si>
  <si>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</si>
  <si>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</si>
  <si>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</si>
  <si>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</si>
  <si>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</si>
  <si>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</si>
  <si>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</si>
  <si>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</si>
  <si>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</si>
  <si>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</si>
  <si>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</si>
  <si>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</si>
  <si>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</si>
  <si>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</si>
  <si>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</si>
  <si>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</si>
  <si>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</si>
  <si>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</si>
  <si>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</si>
  <si>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</si>
  <si>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</si>
  <si>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</si>
  <si>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</si>
  <si>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</si>
  <si>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</si>
  <si>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</si>
  <si>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</si>
  <si>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</si>
  <si>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</si>
  <si>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</si>
  <si>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</si>
  <si>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</si>
  <si>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</si>
  <si>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</si>
  <si>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</si>
  <si>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</si>
  <si>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</si>
  <si>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</si>
  <si>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</si>
  <si>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</si>
  <si>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</si>
  <si>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</si>
  <si>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</si>
  <si>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</si>
  <si>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</si>
  <si>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</si>
  <si>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</si>
  <si>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</si>
  <si>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</si>
  <si>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</si>
  <si>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</si>
  <si>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</si>
  <si>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</si>
  <si>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</si>
  <si>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</si>
  <si>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</si>
  <si>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</si>
  <si>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</si>
  <si>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</si>
  <si>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</si>
  <si>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</si>
  <si>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</si>
  <si>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</si>
  <si>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</si>
  <si>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</si>
  <si>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</si>
  <si>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</si>
  <si>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</si>
  <si>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</si>
  <si>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</si>
  <si>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</si>
  <si>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</si>
  <si>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</si>
  <si>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</si>
  <si>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</si>
  <si>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</si>
  <si>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</si>
  <si>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</si>
  <si>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</si>
  <si>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</si>
  <si>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</si>
  <si>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</si>
  <si>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</si>
  <si>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</si>
  <si>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</si>
  <si>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</si>
  <si>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</si>
  <si>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</si>
  <si>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</si>
  <si>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</si>
  <si>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</si>
  <si>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</si>
  <si>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</si>
  <si>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</si>
  <si>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</si>
  <si>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</si>
  <si>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</si>
  <si>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</si>
  <si>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</si>
  <si>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</si>
  <si>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</si>
  <si>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</si>
  <si>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</si>
  <si>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</si>
  <si>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</si>
  <si>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</si>
  <si>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</si>
  <si>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</si>
  <si>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</si>
  <si>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</si>
  <si>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</si>
  <si>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</si>
  <si>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</si>
  <si>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</si>
  <si>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</si>
  <si>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</si>
  <si>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</si>
  <si>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</si>
  <si>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</si>
  <si>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</si>
  <si>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</si>
  <si>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</si>
  <si>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</si>
  <si>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</si>
  <si>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</si>
  <si>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</si>
  <si>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</si>
  <si>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</si>
  <si>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</si>
  <si>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</si>
  <si>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</si>
  <si>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</si>
  <si>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</si>
  <si>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</si>
  <si>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</si>
  <si>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</si>
  <si>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</si>
  <si>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</si>
  <si>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</si>
  <si>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</si>
  <si>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</si>
  <si>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</si>
  <si>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</si>
  <si>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</si>
  <si>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</si>
  <si>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</si>
  <si>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</si>
  <si>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</si>
  <si>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</si>
  <si>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</si>
  <si>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</si>
  <si>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</si>
  <si>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</si>
  <si>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</si>
  <si>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</si>
  <si>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</si>
  <si>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</si>
  <si>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</si>
  <si>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</si>
  <si>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</si>
  <si>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</si>
  <si>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</si>
  <si>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</si>
  <si>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</si>
  <si>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</si>
  <si>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</si>
  <si>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</si>
  <si>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</si>
  <si>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</si>
  <si>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</si>
  <si>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</si>
  <si>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</si>
  <si>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</si>
  <si>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</si>
  <si>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</si>
  <si>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</si>
  <si>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</si>
  <si>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</si>
  <si>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</si>
  <si>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</si>
  <si>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</si>
  <si>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</si>
  <si>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</si>
  <si>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</si>
  <si>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</si>
  <si>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</si>
  <si>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</si>
  <si>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</si>
  <si>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</si>
  <si>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</si>
  <si>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</si>
  <si>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</si>
  <si>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</si>
  <si>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</si>
  <si>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</si>
  <si>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</si>
  <si>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</si>
  <si>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</si>
  <si>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</si>
  <si>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</si>
  <si>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</si>
  <si>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</si>
  <si>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</si>
  <si>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</si>
  <si>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</si>
  <si>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</si>
  <si>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</si>
  <si>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</si>
  <si>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</si>
  <si>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</si>
  <si>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</si>
  <si>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</si>
  <si>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</si>
  <si>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</si>
  <si>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</si>
  <si>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</si>
  <si>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</si>
  <si>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</si>
  <si>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</si>
  <si>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</si>
  <si>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</si>
  <si>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</si>
  <si>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</si>
  <si>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</si>
  <si>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</si>
  <si>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</si>
  <si>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</si>
  <si>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</si>
  <si>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</si>
  <si>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</si>
  <si>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</si>
  <si>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</si>
  <si>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</si>
  <si>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</si>
  <si>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</si>
  <si>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</si>
  <si>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</si>
  <si>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</si>
  <si>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</si>
  <si>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</si>
  <si>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</si>
  <si>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</si>
  <si>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</si>
  <si>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</si>
  <si>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</si>
  <si>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</si>
  <si>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</si>
  <si>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</si>
  <si>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</si>
  <si>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</si>
  <si>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</si>
  <si>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</si>
  <si>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</si>
  <si>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</si>
  <si>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</si>
  <si>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</si>
  <si>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</si>
  <si>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</si>
  <si>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</si>
  <si>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</si>
  <si>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</si>
  <si>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</si>
  <si>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</si>
  <si>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</si>
  <si>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</si>
  <si>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</si>
  <si>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</si>
  <si>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</si>
  <si>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</si>
  <si>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</si>
  <si>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</si>
  <si>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</si>
  <si>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</si>
  <si>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</si>
  <si>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</si>
  <si>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</si>
  <si>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</si>
  <si>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</si>
  <si>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</si>
  <si>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</si>
  <si>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</si>
  <si>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</si>
  <si>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</si>
  <si>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</si>
  <si>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</si>
  <si>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</si>
  <si>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</si>
  <si>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</si>
  <si>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</si>
  <si>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</si>
  <si>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</si>
  <si>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</si>
  <si>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</si>
  <si>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</si>
  <si>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</si>
  <si>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</si>
  <si>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</si>
  <si>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</si>
  <si>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</si>
  <si>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</si>
  <si>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</si>
  <si>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</si>
  <si>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</si>
  <si>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</si>
  <si>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</si>
  <si>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</si>
  <si>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</si>
  <si>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</si>
  <si>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</si>
  <si>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</si>
  <si>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</si>
  <si>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</si>
  <si>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</si>
  <si>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</si>
  <si>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</si>
  <si>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</si>
  <si>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</si>
  <si>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</si>
  <si>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</si>
  <si>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</si>
  <si>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</si>
  <si>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</si>
  <si>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</si>
  <si>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</si>
  <si>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</si>
  <si>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</si>
  <si>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</si>
  <si>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</si>
  <si>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</si>
  <si>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</si>
  <si>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</si>
  <si>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</si>
  <si>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</si>
  <si>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</si>
  <si>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</si>
  <si>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</si>
  <si>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</si>
  <si>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</si>
  <si>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</si>
  <si>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</si>
  <si>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</si>
  <si>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</si>
  <si>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</si>
  <si>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</si>
  <si>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</si>
  <si>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</si>
  <si>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</si>
  <si>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</si>
  <si>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</si>
  <si>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</si>
  <si>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</si>
  <si>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</si>
  <si>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</si>
  <si>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</si>
  <si>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</si>
  <si>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</si>
  <si>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</si>
  <si>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</si>
  <si>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</si>
  <si>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</si>
  <si>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</si>
  <si>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</si>
  <si>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</si>
  <si>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</si>
  <si>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</si>
  <si>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</si>
  <si>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</si>
  <si>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</si>
  <si>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</si>
  <si>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</si>
  <si>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</si>
  <si>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</si>
  <si>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</si>
  <si>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</si>
  <si>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</si>
  <si>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</si>
  <si>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</si>
  <si>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</si>
  <si>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</si>
  <si>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</si>
  <si>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</si>
  <si>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</si>
  <si>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</si>
  <si>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</si>
  <si>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</si>
  <si>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</si>
  <si>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</si>
  <si>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</si>
  <si>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</si>
  <si>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</si>
  <si>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</si>
  <si>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</si>
  <si>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</si>
  <si>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</si>
  <si>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</si>
  <si>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</si>
  <si>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</si>
  <si>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</si>
  <si>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</si>
  <si>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</si>
  <si>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</si>
  <si>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</si>
  <si>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</si>
  <si>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</si>
  <si>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</si>
  <si>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</si>
  <si>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</si>
  <si>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</si>
  <si>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</si>
  <si>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</si>
  <si>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</si>
  <si>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</si>
  <si>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</si>
  <si>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</si>
  <si>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</si>
  <si>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</si>
  <si>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</si>
  <si>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</si>
  <si>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</si>
  <si>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</si>
  <si>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</si>
  <si>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</si>
  <si>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</si>
  <si>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</si>
  <si>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</si>
  <si>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</si>
  <si>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</si>
  <si>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</si>
  <si>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</si>
  <si>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</si>
  <si>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</si>
  <si>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</si>
  <si>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</si>
  <si>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</si>
  <si>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</si>
  <si>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</si>
  <si>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</si>
  <si>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</si>
  <si>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</si>
  <si>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</si>
  <si>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</si>
  <si>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</si>
  <si>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</si>
  <si>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</si>
  <si>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</si>
  <si>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</si>
  <si>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</si>
  <si>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</si>
  <si>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</si>
  <si>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</si>
  <si>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</si>
  <si>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</si>
  <si>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</si>
  <si>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</si>
  <si>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</si>
  <si>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</si>
  <si>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</si>
  <si>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</si>
  <si>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</si>
  <si>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</si>
  <si>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</si>
  <si>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</si>
  <si>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</si>
  <si>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</si>
  <si>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</si>
  <si>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</si>
  <si>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</si>
  <si>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</si>
  <si>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</si>
  <si>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</si>
  <si>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</si>
  <si>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</si>
  <si>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</si>
  <si>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</si>
  <si>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</si>
  <si>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</si>
  <si>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</si>
  <si>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</si>
  <si>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</si>
  <si>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</si>
  <si>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</si>
  <si>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</si>
  <si>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</si>
  <si>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</si>
  <si>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</si>
  <si>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</si>
  <si>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</si>
  <si>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</si>
  <si>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</si>
  <si>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</si>
  <si>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</si>
  <si>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</si>
  <si>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</si>
  <si>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</si>
  <si>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</si>
  <si>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</si>
  <si>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</si>
  <si>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</si>
  <si>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</si>
  <si>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</si>
  <si>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</si>
  <si>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</si>
  <si>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</si>
  <si>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</si>
  <si>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</si>
  <si>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</si>
  <si>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</si>
  <si>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</si>
  <si>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</si>
  <si>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</si>
  <si>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</si>
  <si>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</si>
  <si>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</si>
  <si>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</si>
  <si>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</si>
  <si>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</si>
  <si>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</si>
  <si>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</si>
  <si>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</si>
  <si>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</si>
  <si>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</si>
  <si>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</si>
  <si>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</si>
  <si>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</si>
  <si>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</si>
  <si>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</si>
  <si>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</si>
  <si>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</si>
  <si>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</si>
  <si>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</si>
  <si>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</si>
  <si>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</si>
  <si>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</si>
  <si>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</si>
  <si>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</si>
  <si>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</si>
  <si>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</si>
  <si>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</si>
  <si>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</si>
  <si>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</si>
  <si>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</si>
  <si>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</si>
  <si>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</si>
  <si>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</si>
  <si>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</si>
  <si>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</si>
  <si>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</si>
  <si>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</si>
  <si>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</si>
  <si>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</si>
  <si>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</si>
  <si>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</si>
  <si>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</si>
  <si>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</si>
  <si>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</si>
  <si>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</si>
  <si>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</si>
  <si>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</si>
  <si>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</si>
  <si>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</si>
  <si>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</si>
  <si>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</si>
  <si>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</si>
  <si>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</si>
  <si>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</si>
  <si>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</si>
  <si>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</si>
  <si>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</si>
  <si>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</si>
  <si>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</si>
  <si>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</si>
  <si>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</si>
  <si>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</si>
  <si>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</si>
  <si>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</si>
  <si>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</si>
  <si>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</si>
  <si>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</si>
  <si>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</si>
  <si>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</si>
  <si>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</si>
  <si>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</si>
  <si>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</si>
  <si>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</si>
  <si>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</si>
  <si>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</si>
  <si>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</si>
  <si>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</si>
  <si>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</si>
  <si>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</si>
  <si>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</si>
  <si>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</si>
  <si>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</si>
  <si>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</si>
  <si>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</si>
  <si>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</si>
  <si>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</si>
  <si>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</si>
  <si>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</si>
  <si>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</si>
  <si>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</si>
  <si>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</si>
  <si>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</si>
  <si>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</si>
  <si>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</si>
  <si>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</si>
  <si>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</si>
  <si>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</si>
  <si>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</si>
  <si>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</si>
  <si>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</si>
  <si>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</si>
  <si>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</si>
  <si>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</si>
  <si>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</si>
  <si>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</si>
  <si>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</si>
  <si>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</si>
  <si>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</si>
  <si>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</si>
  <si>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</si>
  <si>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</si>
  <si>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</si>
  <si>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</si>
  <si>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</si>
  <si>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</si>
  <si>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</si>
  <si>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</si>
  <si>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</si>
  <si>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</si>
  <si>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</si>
  <si>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</si>
  <si>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</si>
  <si>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</si>
  <si>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</si>
  <si>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</si>
  <si>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</si>
  <si>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</si>
  <si>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</si>
  <si>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</si>
  <si>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</si>
  <si>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</si>
  <si>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</si>
  <si>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</si>
  <si>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</si>
  <si>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</si>
  <si>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</si>
  <si>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</si>
  <si>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</si>
  <si>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</si>
  <si>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</si>
  <si>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</si>
  <si>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</si>
  <si>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</si>
  <si>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</si>
  <si>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</si>
  <si>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</si>
  <si>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</si>
  <si>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</si>
  <si>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</si>
  <si>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</si>
  <si>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</si>
  <si>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</si>
  <si>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</si>
  <si>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</si>
  <si>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</si>
  <si>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</si>
  <si>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</si>
  <si>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</si>
  <si>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</si>
  <si>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</si>
  <si>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</si>
  <si>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</si>
  <si>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</si>
  <si>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</si>
  <si>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</si>
  <si>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</si>
  <si>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</si>
  <si>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</si>
  <si>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</si>
  <si>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</si>
  <si>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</si>
  <si>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</si>
  <si>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</si>
  <si>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</si>
  <si>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</si>
  <si>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</si>
  <si>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</si>
  <si>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</si>
  <si>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</si>
  <si>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</si>
  <si>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</si>
  <si>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</si>
  <si>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</si>
  <si>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</si>
  <si>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</si>
  <si>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</si>
  <si>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</si>
  <si>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</si>
  <si>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</si>
  <si>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</si>
  <si>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</si>
  <si>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</si>
  <si>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</si>
  <si>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</si>
  <si>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</si>
  <si>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</si>
  <si>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</si>
  <si>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</si>
  <si>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</si>
  <si>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</si>
  <si>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</si>
  <si>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</si>
  <si>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</si>
  <si>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</si>
  <si>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</si>
  <si>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</si>
  <si>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</si>
  <si>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</si>
  <si>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</si>
  <si>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</si>
  <si>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</si>
  <si>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</si>
  <si>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</si>
  <si>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</si>
  <si>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</si>
  <si>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</si>
  <si>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</si>
  <si>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</si>
  <si>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</si>
  <si>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</si>
  <si>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</si>
  <si>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</si>
  <si>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</si>
  <si>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</si>
  <si>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</si>
  <si>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</si>
  <si>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</si>
  <si>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</si>
  <si>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</si>
  <si>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</si>
  <si>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</si>
  <si>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</si>
  <si>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</si>
  <si>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</si>
  <si>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</si>
  <si>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</si>
  <si>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</si>
  <si>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</si>
  <si>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</si>
  <si>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</si>
  <si>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</si>
  <si>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</si>
  <si>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</si>
  <si>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</si>
  <si>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</si>
  <si>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</si>
  <si>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</si>
  <si>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</si>
  <si>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</si>
  <si>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</si>
  <si>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</si>
  <si>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</si>
  <si>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</si>
  <si>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</si>
  <si>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</si>
  <si>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</si>
  <si>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</si>
  <si>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</si>
  <si>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</si>
  <si>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</si>
  <si>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</si>
  <si>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</si>
  <si>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</si>
  <si>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</si>
  <si>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</si>
  <si>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</si>
  <si>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</si>
  <si>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</si>
  <si>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</si>
  <si>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</si>
  <si>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</si>
  <si>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</si>
  <si>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</si>
  <si>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</si>
  <si>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</si>
  <si>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</si>
  <si>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</si>
  <si>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</si>
  <si>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</si>
  <si>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</si>
  <si>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</si>
  <si>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</si>
  <si>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</si>
  <si>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</si>
  <si>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</si>
  <si>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</si>
  <si>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</si>
  <si>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</si>
  <si>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</si>
  <si>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</si>
  <si>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</si>
  <si>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</si>
  <si>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</si>
  <si>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</si>
  <si>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</si>
  <si>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</si>
  <si>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</si>
  <si>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</si>
  <si>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</si>
  <si>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</si>
  <si>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</si>
  <si>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</si>
  <si>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</si>
  <si>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</si>
  <si>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</si>
  <si>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</si>
  <si>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</si>
  <si>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</si>
  <si>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</si>
  <si>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</si>
  <si>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</si>
  <si>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</si>
  <si>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</si>
  <si>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</si>
  <si>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</si>
  <si>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</si>
  <si>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</si>
  <si>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</si>
  <si>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</si>
  <si>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</si>
  <si>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</si>
  <si>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</si>
  <si>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</si>
  <si>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</si>
  <si>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</si>
  <si>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</si>
  <si>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</si>
  <si>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</si>
  <si>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</si>
  <si>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</si>
  <si>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</si>
  <si>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</si>
  <si>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</si>
  <si>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</si>
  <si>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</si>
  <si>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</si>
  <si>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</si>
  <si>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</si>
  <si>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</si>
  <si>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</si>
  <si>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</si>
  <si>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</si>
  <si>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</si>
  <si>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</si>
  <si>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</si>
  <si>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</si>
  <si>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</si>
  <si>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</si>
  <si>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</si>
  <si>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</si>
  <si>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</si>
  <si>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</si>
  <si>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</si>
  <si>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</si>
  <si>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</si>
  <si>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</si>
  <si>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</si>
  <si>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</si>
  <si>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</si>
  <si>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</si>
  <si>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</si>
  <si>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</si>
  <si>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</si>
  <si>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</si>
  <si>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</si>
  <si>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</si>
  <si>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</si>
  <si>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</si>
  <si>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</si>
  <si>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</si>
  <si>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</si>
  <si>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</si>
  <si>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</si>
  <si>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</si>
  <si>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</si>
  <si>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</si>
  <si>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</si>
  <si>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</si>
  <si>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</si>
  <si>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</si>
  <si>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</si>
  <si>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</si>
  <si>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</si>
  <si>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</si>
  <si>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</si>
  <si>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</si>
  <si>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</si>
  <si>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</si>
  <si>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</si>
  <si>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</si>
  <si>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</si>
  <si>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</si>
  <si>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</si>
  <si>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</si>
  <si>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</si>
  <si>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</si>
  <si>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</si>
  <si>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</si>
  <si>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</si>
  <si>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</si>
  <si>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</si>
  <si>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</si>
  <si>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</si>
  <si>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</si>
  <si>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</si>
  <si>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</si>
  <si>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</si>
  <si>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</si>
  <si>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</si>
  <si>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</si>
  <si>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</si>
  <si>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</si>
  <si>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</si>
  <si>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</si>
  <si>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</si>
  <si>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</si>
  <si>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</si>
  <si>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</si>
  <si>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</si>
  <si>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</si>
  <si>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</si>
  <si>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</si>
  <si>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</si>
  <si>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</si>
  <si>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</si>
  <si>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</si>
  <si>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</si>
  <si>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</si>
  <si>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</si>
  <si>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</si>
  <si>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</si>
  <si>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</si>
  <si>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</si>
  <si>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</si>
  <si>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</si>
  <si>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</si>
  <si>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</si>
  <si>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</si>
  <si>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</si>
  <si>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</si>
  <si>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</si>
  <si>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</si>
  <si>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</si>
  <si>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</si>
  <si>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</si>
  <si>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</si>
  <si>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</si>
  <si>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</si>
  <si>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</si>
  <si>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</si>
  <si>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</si>
  <si>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</si>
  <si>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</si>
  <si>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</si>
  <si>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</si>
  <si>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</si>
  <si>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</si>
  <si>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</si>
  <si>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</si>
  <si>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</si>
  <si>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</si>
  <si>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</si>
  <si>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</si>
  <si>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</si>
  <si>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</si>
  <si>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</si>
  <si>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</si>
  <si>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</si>
  <si>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</si>
  <si>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</si>
  <si>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</si>
  <si>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</si>
  <si>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</si>
  <si>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</si>
  <si>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</si>
  <si>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</si>
  <si>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</si>
  <si>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</si>
  <si>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</si>
  <si>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</si>
  <si>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</si>
  <si>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</si>
  <si>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</si>
  <si>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</si>
  <si>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</si>
  <si>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</si>
  <si>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</si>
  <si>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</si>
  <si>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</si>
  <si>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</si>
  <si>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</si>
  <si>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</si>
  <si>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</si>
  <si>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</si>
  <si>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</si>
  <si>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</si>
  <si>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</si>
  <si>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</si>
  <si>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</si>
  <si>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</si>
  <si>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</si>
  <si>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</si>
  <si>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</si>
  <si>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</si>
  <si>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</si>
  <si>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</si>
  <si>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</si>
  <si>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</si>
  <si>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</si>
  <si>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</si>
  <si>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</si>
  <si>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</si>
  <si>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</si>
  <si>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</si>
  <si>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</si>
  <si>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</si>
  <si>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</si>
  <si>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</si>
  <si>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</si>
  <si>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</si>
  <si>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</si>
  <si>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</si>
  <si>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</si>
  <si>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</si>
  <si>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</si>
  <si>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</si>
  <si>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</si>
  <si>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</si>
  <si>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</si>
  <si>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</si>
  <si>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</si>
  <si>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</si>
  <si>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</si>
  <si>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</si>
  <si>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</si>
  <si>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</si>
  <si>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</si>
  <si>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</si>
  <si>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</si>
  <si>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</si>
  <si>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</si>
  <si>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</si>
  <si>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</si>
  <si>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</si>
  <si>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</si>
  <si>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</si>
  <si>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</si>
  <si>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</si>
  <si>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</si>
  <si>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</si>
  <si>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</si>
  <si>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</si>
  <si>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</si>
  <si>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</si>
  <si>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</si>
  <si>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</si>
  <si>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</si>
  <si>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</si>
  <si>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</si>
  <si>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</si>
  <si>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</si>
  <si>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</si>
  <si>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</si>
  <si>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</si>
  <si>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</si>
  <si>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</si>
  <si>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</si>
  <si>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</si>
  <si>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</si>
  <si>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</si>
  <si>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</si>
  <si>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</si>
  <si>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</si>
  <si>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</si>
  <si>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</si>
  <si>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</si>
  <si>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</si>
  <si>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</si>
  <si>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</si>
  <si>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</si>
  <si>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</si>
  <si>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</si>
  <si>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</si>
  <si>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</si>
  <si>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</si>
  <si>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</si>
  <si>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</si>
  <si>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</si>
  <si>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</si>
  <si>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</si>
  <si>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</si>
  <si>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</si>
  <si>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</si>
  <si>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</si>
  <si>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</si>
  <si>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</si>
  <si>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</si>
  <si>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</si>
  <si>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</si>
  <si>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</si>
  <si>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</si>
  <si>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</si>
  <si>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</si>
  <si>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</si>
  <si>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</si>
  <si>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</si>
  <si>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</si>
  <si>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</si>
  <si>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</si>
  <si>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</si>
  <si>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</si>
  <si>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</si>
  <si>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</si>
  <si>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</si>
  <si>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</si>
  <si>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</si>
  <si>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</si>
  <si>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</si>
  <si>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</si>
  <si>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</si>
  <si>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</si>
  <si>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</si>
  <si>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</si>
  <si>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</si>
  <si>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</si>
  <si>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</si>
  <si>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</si>
  <si>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</si>
  <si>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</si>
  <si>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</si>
  <si>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</si>
  <si>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</si>
  <si>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</si>
  <si>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</si>
  <si>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</si>
  <si>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</si>
  <si>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</si>
  <si>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</si>
  <si>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</si>
  <si>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</si>
  <si>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</si>
  <si>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</si>
  <si>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</si>
  <si>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</si>
  <si>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</si>
  <si>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</si>
  <si>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</si>
  <si>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</si>
  <si>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</si>
  <si>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</si>
  <si>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</si>
  <si>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</si>
  <si>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</si>
  <si>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</si>
  <si>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</si>
  <si>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</si>
  <si>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</si>
  <si>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</si>
  <si>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</si>
  <si>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</si>
  <si>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</si>
  <si>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</si>
  <si>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</si>
  <si>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</si>
  <si>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</si>
  <si>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</si>
  <si>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</si>
  <si>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</si>
  <si>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</si>
  <si>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</si>
  <si>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</si>
  <si>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</si>
  <si>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</si>
  <si>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</si>
  <si>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</si>
  <si>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</si>
  <si>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</si>
  <si>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</si>
  <si>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</si>
  <si>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</si>
  <si>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</si>
  <si>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</si>
  <si>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</si>
  <si>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</si>
  <si>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</si>
  <si>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</si>
  <si>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</si>
  <si>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</si>
  <si>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</si>
  <si>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</si>
  <si>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</si>
  <si>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</si>
  <si>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</si>
  <si>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</si>
  <si>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</si>
  <si>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</si>
  <si>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</si>
  <si>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</si>
  <si>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</si>
  <si>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</si>
  <si>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</si>
  <si>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</si>
  <si>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</si>
  <si>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</si>
  <si>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</si>
  <si>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</si>
  <si>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</si>
  <si>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</si>
  <si>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</si>
  <si>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</si>
  <si>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</si>
  <si>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</si>
  <si>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</si>
  <si>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</si>
  <si>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</si>
  <si>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</si>
  <si>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</si>
  <si>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</si>
  <si>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</si>
  <si>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</si>
  <si>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</si>
  <si>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</si>
  <si>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</si>
  <si>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</si>
  <si>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</si>
  <si>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</si>
  <si>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</si>
  <si>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</si>
  <si>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</si>
  <si>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</si>
  <si>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</si>
  <si>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</si>
  <si>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</si>
  <si>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</si>
  <si>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</si>
  <si>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</si>
  <si>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</si>
  <si>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</si>
  <si>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</si>
  <si>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</si>
  <si>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</si>
  <si>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</si>
  <si>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</si>
  <si>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</si>
  <si>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</si>
  <si>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</si>
  <si>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</si>
  <si>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</si>
  <si>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</si>
  <si>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</si>
  <si>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</si>
  <si>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</si>
  <si>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</si>
  <si>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</si>
  <si>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</si>
  <si>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</si>
  <si>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</si>
  <si>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</si>
  <si>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</si>
  <si>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</si>
  <si>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</si>
  <si>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</si>
  <si>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</si>
  <si>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</si>
  <si>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</si>
  <si>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</si>
  <si>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</si>
  <si>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</si>
  <si>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</si>
  <si>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</si>
  <si>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</si>
  <si>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</si>
  <si>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</si>
  <si>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</si>
  <si>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</si>
  <si>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</si>
  <si>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</si>
  <si>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</si>
  <si>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</si>
  <si>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</si>
  <si>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</si>
  <si>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</si>
  <si>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</si>
  <si>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</si>
  <si>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</si>
  <si>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</si>
  <si>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</si>
  <si>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</si>
  <si>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</si>
  <si>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</si>
  <si>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</si>
  <si>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</si>
  <si>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</si>
  <si>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</si>
  <si>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</si>
  <si>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</si>
  <si>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</si>
  <si>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</si>
  <si>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</si>
  <si>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</si>
  <si>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</si>
  <si>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</si>
  <si>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</si>
  <si>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</si>
  <si>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</si>
  <si>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</si>
  <si>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</si>
  <si>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</si>
  <si>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</si>
  <si>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</si>
  <si>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</si>
  <si>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</si>
  <si>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</si>
  <si>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</si>
  <si>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</si>
  <si>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</si>
  <si>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</si>
  <si>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</si>
  <si>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</si>
  <si>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</si>
  <si>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</si>
  <si>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</si>
  <si>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</si>
  <si>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</si>
  <si>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</si>
  <si>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</si>
  <si>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</si>
  <si>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</si>
  <si>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</si>
  <si>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</si>
  <si>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</si>
  <si>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</si>
  <si>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</si>
  <si>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</si>
  <si>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</si>
  <si>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</si>
  <si>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</si>
  <si>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</si>
  <si>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</si>
  <si>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</si>
  <si>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</si>
  <si>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</si>
  <si>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</si>
  <si>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</si>
  <si>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</si>
  <si>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</si>
  <si>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</si>
  <si>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</si>
  <si>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</si>
  <si>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</si>
  <si>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</si>
  <si>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</si>
  <si>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</si>
  <si>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</si>
  <si>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</si>
  <si>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</si>
  <si>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</si>
  <si>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</si>
  <si>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</si>
  <si>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</si>
  <si>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</si>
  <si>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</si>
  <si>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</si>
  <si>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</si>
  <si>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</si>
  <si>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</si>
  <si>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</si>
  <si>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</si>
  <si>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</si>
  <si>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</si>
  <si>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</si>
  <si>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</si>
  <si>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</si>
  <si>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</si>
  <si>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</si>
  <si>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</si>
  <si>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</si>
  <si>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</si>
  <si>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</si>
  <si>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</si>
  <si>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</si>
  <si>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</si>
  <si>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</si>
  <si>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</si>
  <si>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</si>
  <si>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</si>
  <si>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</si>
  <si>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</si>
  <si>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</si>
  <si>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</si>
  <si>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</si>
  <si>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</si>
  <si>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</si>
  <si>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</si>
  <si>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</si>
  <si>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</si>
  <si>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</si>
  <si>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</si>
  <si>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</si>
  <si>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</si>
  <si>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</si>
  <si>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</si>
  <si>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</si>
  <si>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</si>
  <si>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</si>
  <si>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</si>
  <si>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</si>
  <si>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</si>
  <si>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</si>
  <si>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</si>
  <si>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</si>
  <si>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</si>
  <si>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</si>
  <si>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</si>
  <si>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</si>
  <si>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</si>
  <si>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</si>
  <si>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</si>
  <si>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</si>
  <si>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</si>
  <si>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</si>
  <si>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</si>
  <si>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</si>
  <si>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</si>
  <si>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</si>
  <si>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</si>
  <si>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</si>
  <si>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</si>
  <si>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</si>
  <si>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</si>
  <si>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</si>
  <si>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</si>
  <si>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</si>
  <si>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</si>
  <si>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</si>
  <si>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</si>
  <si>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</si>
  <si>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</si>
  <si>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</si>
  <si>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</si>
  <si>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</si>
  <si>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</si>
  <si>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</si>
  <si>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</si>
  <si>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</si>
  <si>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</si>
  <si>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</si>
  <si>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</si>
  <si>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</si>
  <si>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</si>
  <si>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</si>
  <si>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</si>
  <si>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</si>
  <si>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</si>
  <si>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</si>
  <si>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</si>
  <si>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</si>
  <si>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</si>
  <si>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</si>
  <si>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</si>
  <si>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</si>
  <si>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</si>
  <si>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</si>
  <si>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</si>
  <si>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</si>
  <si>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</si>
  <si>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</si>
  <si>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</si>
  <si>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</si>
  <si>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</si>
  <si>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</si>
  <si>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</si>
  <si>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</si>
  <si>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</si>
  <si>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</si>
  <si>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</si>
  <si>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</si>
  <si>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</si>
  <si>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</si>
  <si>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</si>
  <si>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</si>
  <si>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</si>
  <si>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</si>
  <si>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</si>
  <si>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</si>
  <si>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</si>
  <si>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</si>
  <si>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</si>
  <si>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</si>
  <si>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</si>
  <si>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</si>
  <si>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</si>
  <si>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</si>
  <si>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</si>
  <si>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</si>
  <si>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</si>
  <si>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</si>
  <si>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</si>
  <si>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</si>
  <si>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</si>
  <si>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</si>
  <si>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</si>
  <si>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</si>
  <si>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</si>
  <si>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</si>
  <si>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</si>
  <si>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</si>
  <si>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</si>
  <si>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</si>
  <si>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</si>
  <si>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</si>
  <si>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</si>
  <si>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</si>
  <si>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</si>
  <si>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</si>
  <si>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</si>
  <si>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</si>
  <si>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</si>
  <si>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</si>
  <si>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</si>
  <si>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</si>
  <si>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</si>
  <si>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</si>
  <si>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</si>
  <si>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</si>
  <si>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</si>
  <si>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</si>
  <si>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</si>
  <si>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</si>
  <si>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</si>
  <si>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</si>
  <si>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</si>
  <si>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</si>
  <si>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</si>
  <si>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</si>
  <si>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</si>
  <si>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</si>
  <si>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</si>
  <si>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</si>
  <si>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</si>
  <si>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</si>
  <si>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</si>
  <si>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</si>
  <si>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</si>
  <si>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</si>
  <si>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</si>
  <si>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</si>
  <si>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</si>
  <si>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</si>
  <si>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</si>
  <si>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</si>
  <si>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</si>
  <si>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</si>
  <si>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</si>
  <si>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</si>
  <si>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</si>
  <si>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</si>
  <si>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</si>
  <si>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</si>
  <si>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</si>
  <si>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</si>
  <si>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</si>
  <si>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</si>
  <si>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</si>
  <si>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</si>
  <si>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</si>
  <si>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</si>
  <si>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</si>
  <si>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</si>
  <si>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</si>
  <si>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</si>
  <si>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</si>
  <si>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</si>
  <si>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</si>
  <si>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</si>
  <si>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</si>
  <si>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</si>
  <si>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</si>
  <si>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</si>
  <si>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</si>
  <si>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</si>
  <si>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</si>
  <si>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</si>
  <si>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</si>
  <si>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</si>
  <si>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</si>
  <si>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</si>
  <si>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</si>
  <si>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</si>
  <si>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</si>
  <si>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</si>
  <si>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</si>
  <si>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</si>
  <si>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</si>
  <si>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</si>
  <si>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</si>
  <si>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</si>
  <si>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</si>
  <si>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</si>
  <si>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</si>
  <si>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</si>
  <si>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</si>
  <si>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</si>
  <si>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</si>
  <si>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</si>
  <si>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</si>
  <si>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</si>
  <si>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</si>
  <si>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</si>
  <si>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</si>
  <si>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</si>
  <si>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</si>
  <si>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</si>
  <si>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</si>
  <si>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</si>
  <si>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</si>
  <si>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</si>
  <si>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</si>
  <si>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</si>
  <si>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</si>
  <si>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</si>
  <si>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</si>
  <si>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</si>
  <si>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</si>
  <si>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</si>
  <si>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</si>
  <si>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</si>
  <si>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</si>
  <si>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</si>
  <si>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</si>
  <si>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</si>
  <si>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</si>
  <si>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</si>
  <si>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</si>
  <si>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</si>
  <si>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</si>
  <si>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</si>
  <si>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</si>
  <si>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</si>
  <si>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</si>
  <si>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</si>
  <si>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</si>
  <si>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</si>
  <si>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</si>
  <si>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</si>
  <si>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</si>
  <si>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</si>
  <si>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</si>
  <si>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</si>
  <si>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</si>
  <si>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</si>
  <si>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</si>
  <si>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</si>
  <si>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</si>
  <si>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</si>
  <si>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</si>
  <si>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</si>
  <si>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</si>
  <si>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</si>
  <si>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</si>
  <si>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</si>
  <si>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</si>
  <si>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</si>
  <si>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</si>
  <si>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</si>
  <si>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</si>
  <si>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</si>
  <si>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</si>
  <si>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</si>
  <si>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</si>
  <si>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</si>
  <si>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</si>
  <si>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</si>
  <si>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</si>
  <si>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</si>
  <si>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</si>
  <si>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</si>
  <si>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</si>
  <si>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</si>
  <si>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</si>
  <si>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</si>
  <si>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</si>
  <si>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</si>
  <si>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</si>
  <si>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</si>
  <si>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</si>
  <si>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</si>
  <si>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</si>
  <si>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</si>
  <si>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</si>
  <si>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</si>
  <si>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</si>
  <si>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</si>
  <si>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</si>
  <si>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</si>
  <si>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</si>
  <si>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</si>
  <si>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</si>
  <si>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</si>
  <si>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</si>
  <si>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</si>
  <si>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</si>
  <si>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</si>
  <si>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</si>
  <si>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</si>
  <si>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</si>
  <si>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</si>
  <si>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</si>
  <si>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</si>
  <si>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</si>
  <si>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</si>
  <si>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</si>
  <si>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</si>
  <si>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</si>
  <si>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</si>
  <si>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</si>
  <si>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</si>
  <si>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</si>
  <si>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</si>
  <si>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</si>
  <si>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</si>
  <si>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</si>
  <si>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</si>
  <si>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</si>
  <si>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</si>
  <si>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</si>
  <si>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</si>
  <si>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</si>
  <si>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</si>
  <si>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</si>
  <si>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</si>
  <si>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</si>
  <si>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</si>
  <si>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</si>
  <si>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</si>
  <si>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</si>
  <si>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</si>
  <si>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</si>
  <si>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</si>
  <si>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</si>
  <si>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</si>
  <si>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</si>
  <si>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</si>
  <si>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</si>
  <si>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</si>
  <si>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</si>
  <si>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</si>
  <si>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</si>
  <si>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</si>
  <si>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</si>
  <si>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</si>
  <si>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</si>
  <si>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</si>
  <si>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</si>
  <si>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</si>
  <si>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</si>
  <si>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</si>
  <si>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</si>
  <si>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</si>
  <si>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</si>
  <si>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</si>
  <si>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</si>
  <si>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</si>
  <si>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</si>
  <si>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</si>
  <si>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</si>
  <si>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</si>
  <si>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</si>
  <si>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</si>
  <si>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</si>
  <si>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</si>
  <si>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</si>
  <si>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</si>
  <si>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</si>
  <si>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</si>
  <si>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</si>
  <si>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</si>
  <si>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</si>
  <si>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</si>
  <si>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</si>
  <si>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</si>
  <si>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</si>
  <si>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</si>
  <si>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</si>
  <si>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</si>
  <si>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</si>
  <si>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</si>
  <si>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</si>
  <si>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</si>
  <si>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</si>
  <si>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</si>
  <si>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</si>
  <si>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</si>
  <si>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</si>
  <si>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</si>
  <si>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</si>
  <si>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</si>
  <si>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</si>
  <si>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</si>
  <si>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</si>
  <si>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</si>
  <si>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</si>
  <si>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</si>
  <si>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</si>
  <si>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</si>
  <si>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</si>
  <si>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</si>
  <si>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</si>
  <si>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</si>
  <si>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</si>
  <si>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</si>
  <si>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</si>
  <si>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</si>
  <si>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</si>
  <si>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</si>
  <si>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</si>
  <si>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</si>
  <si>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</si>
  <si>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</si>
  <si>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</si>
  <si>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</si>
  <si>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</si>
  <si>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</si>
  <si>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</si>
  <si>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</si>
  <si>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</si>
  <si>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</si>
  <si>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</si>
  <si>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</si>
  <si>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</si>
  <si>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</si>
  <si>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</si>
  <si>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</si>
  <si>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</si>
  <si>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</si>
  <si>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</si>
  <si>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</si>
  <si>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</si>
  <si>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</si>
  <si>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</si>
  <si>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</si>
  <si>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</si>
  <si>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</si>
  <si>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</si>
  <si>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</si>
  <si>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</si>
  <si>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</si>
  <si>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</si>
  <si>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</si>
  <si>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</si>
  <si>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</si>
  <si>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</si>
  <si>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</si>
  <si>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</si>
  <si>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</si>
  <si>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</si>
  <si>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</si>
  <si>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</si>
  <si>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</si>
  <si>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</si>
  <si>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</si>
  <si>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</si>
  <si>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</si>
  <si>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</si>
  <si>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</si>
  <si>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</si>
  <si>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</si>
  <si>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</si>
  <si>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</si>
  <si>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</si>
  <si>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</si>
  <si>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</si>
  <si>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</si>
  <si>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</si>
  <si>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</si>
  <si>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</si>
  <si>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</si>
  <si>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</si>
  <si>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</si>
  <si>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</si>
  <si>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</si>
  <si>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</si>
  <si>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</si>
  <si>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</si>
  <si>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</si>
  <si>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</si>
  <si>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</si>
  <si>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</si>
  <si>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</si>
  <si>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</si>
  <si>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</si>
  <si>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</si>
  <si>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</si>
  <si>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</si>
  <si>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</si>
  <si>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</si>
  <si>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</si>
  <si>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</si>
  <si>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</si>
  <si>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</si>
  <si>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</si>
  <si>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</si>
  <si>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</si>
  <si>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</si>
  <si>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</si>
  <si>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</si>
  <si>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</si>
  <si>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</si>
  <si>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</si>
  <si>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</si>
  <si>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</si>
  <si>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</si>
  <si>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</si>
  <si>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</si>
  <si>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</si>
  <si>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</si>
  <si>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</si>
  <si>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</si>
  <si>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</si>
  <si>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</si>
  <si>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</si>
  <si>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</si>
  <si>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</si>
  <si>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</si>
  <si>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</si>
  <si>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</si>
  <si>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</si>
  <si>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</si>
  <si>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</si>
  <si>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</si>
  <si>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</si>
  <si>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</si>
  <si>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</si>
  <si>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</si>
  <si>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</si>
  <si>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</si>
  <si>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</si>
  <si>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</si>
  <si>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</si>
  <si>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</si>
  <si>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</si>
  <si>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</si>
  <si>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</si>
  <si>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</si>
  <si>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</si>
  <si>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</si>
  <si>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</si>
  <si>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</si>
  <si>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</si>
  <si>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</si>
  <si>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</si>
  <si>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</si>
  <si>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</si>
  <si>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</si>
  <si>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</si>
  <si>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</si>
  <si>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</si>
  <si>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</si>
  <si>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</si>
  <si>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</si>
  <si>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</si>
  <si>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</si>
  <si>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</si>
  <si>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</si>
  <si>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</si>
  <si>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</si>
  <si>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</si>
  <si>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</si>
  <si>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</si>
  <si>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</si>
  <si>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</si>
  <si>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</si>
  <si>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</si>
  <si>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</si>
  <si>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</si>
  <si>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</si>
  <si>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</si>
  <si>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</si>
  <si>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</si>
  <si>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</si>
  <si>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</si>
  <si>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</si>
  <si>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</si>
  <si>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</si>
  <si>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</si>
  <si>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</si>
  <si>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</si>
  <si>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</si>
  <si>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</si>
  <si>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</si>
  <si>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</si>
  <si>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</si>
  <si>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</si>
  <si>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</si>
  <si>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</si>
  <si>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</si>
  <si>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</si>
  <si>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</si>
  <si>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</si>
  <si>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</si>
  <si>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</si>
  <si>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</si>
  <si>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</si>
  <si>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</si>
  <si>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</si>
  <si>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</si>
  <si>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</si>
  <si>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</si>
  <si>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</si>
  <si>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</si>
  <si>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</si>
  <si>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</si>
  <si>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</si>
  <si>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</si>
  <si>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</si>
  <si>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</si>
  <si>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</si>
  <si>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</si>
  <si>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</si>
  <si>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</si>
  <si>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</si>
  <si>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</si>
  <si>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</si>
  <si>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</si>
  <si>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</si>
  <si>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</si>
  <si>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</si>
  <si>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</si>
  <si>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</si>
  <si>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</si>
  <si>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</si>
  <si>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</si>
  <si>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</si>
  <si>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</si>
  <si>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</si>
  <si>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</si>
  <si>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</si>
  <si>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</si>
  <si>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</si>
  <si>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</si>
  <si>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</si>
  <si>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</si>
  <si>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</si>
  <si>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</si>
  <si>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</si>
  <si>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</si>
  <si>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</si>
  <si>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</si>
  <si>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</si>
  <si>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</si>
  <si>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</si>
  <si>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</si>
  <si>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</si>
  <si>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</si>
  <si>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</si>
  <si>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</si>
  <si>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</si>
  <si>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</si>
  <si>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</si>
  <si>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</si>
  <si>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</si>
  <si>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</si>
  <si>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</si>
  <si>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</si>
  <si>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</si>
  <si>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</si>
  <si>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</si>
  <si>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</si>
  <si>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</si>
  <si>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</si>
  <si>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</si>
  <si>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</si>
  <si>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</si>
  <si>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</si>
  <si>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</si>
  <si>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</si>
  <si>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</si>
  <si>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</si>
  <si>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</si>
  <si>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</si>
  <si>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</si>
  <si>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</si>
  <si>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</si>
  <si>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</si>
  <si>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</si>
  <si>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</si>
  <si>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</si>
  <si>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</si>
  <si>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</si>
  <si>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</si>
  <si>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</si>
  <si>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</si>
  <si>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</si>
  <si>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</si>
  <si>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</si>
  <si>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</si>
  <si>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</si>
  <si>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</si>
  <si>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</si>
  <si>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</si>
  <si>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</si>
  <si>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</si>
  <si>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</si>
  <si>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</si>
  <si>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</si>
  <si>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</si>
  <si>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</si>
  <si>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</si>
  <si>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</si>
  <si>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</si>
  <si>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</si>
  <si>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</si>
  <si>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</si>
  <si>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</si>
  <si>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</si>
  <si>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</si>
  <si>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</si>
  <si>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</si>
  <si>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</si>
  <si>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</si>
  <si>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</si>
  <si>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</si>
  <si>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</si>
  <si>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</si>
  <si>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</si>
  <si>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</si>
  <si>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</si>
  <si>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</si>
  <si>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</si>
  <si>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</si>
  <si>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</si>
  <si>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</si>
  <si>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</si>
  <si>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</si>
  <si>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</si>
  <si>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</si>
  <si>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</si>
  <si>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</si>
  <si>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</si>
  <si>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</si>
  <si>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</si>
  <si>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</si>
  <si>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</si>
  <si>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</si>
  <si>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</si>
  <si>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</si>
  <si>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</si>
  <si>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</si>
  <si>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</si>
  <si>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</si>
  <si>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</si>
  <si>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</si>
  <si>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</si>
  <si>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</si>
  <si>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</si>
  <si>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</si>
  <si>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</si>
  <si>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</si>
  <si>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</si>
  <si>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</si>
  <si>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</si>
  <si>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</si>
  <si>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</si>
  <si>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</si>
  <si>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</si>
  <si>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</si>
  <si>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</si>
  <si>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</si>
  <si>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</si>
  <si>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</si>
  <si>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</si>
  <si>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</si>
  <si>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</si>
  <si>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</si>
  <si>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</si>
  <si>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</si>
  <si>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</si>
  <si>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</si>
  <si>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</si>
  <si>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</si>
  <si>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</si>
  <si>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</si>
  <si>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</si>
  <si>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</si>
  <si>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</si>
  <si>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</si>
  <si>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</si>
  <si>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</si>
  <si>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</si>
  <si>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</si>
  <si>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</si>
  <si>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</si>
  <si>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</si>
  <si>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</si>
  <si>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</si>
  <si>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</si>
  <si>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</si>
  <si>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</si>
  <si>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</si>
  <si>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</si>
  <si>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</si>
  <si>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</si>
  <si>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</si>
  <si>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</si>
  <si>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</si>
  <si>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</si>
  <si>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</si>
  <si>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</si>
  <si>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</si>
  <si>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</si>
  <si>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</si>
  <si>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</si>
  <si>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</si>
  <si>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</si>
  <si>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</si>
  <si>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</si>
  <si>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</si>
  <si>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</si>
  <si>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</si>
  <si>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</si>
  <si>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</si>
  <si>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</si>
  <si>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</si>
  <si>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</si>
  <si>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</si>
  <si>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</si>
  <si>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</si>
  <si>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</si>
  <si>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</si>
  <si>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</si>
  <si>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</si>
  <si>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</si>
  <si>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</si>
  <si>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</si>
  <si>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</si>
  <si>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</si>
  <si>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</si>
  <si>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</si>
  <si>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</si>
  <si>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</si>
  <si>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</si>
  <si>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</si>
  <si>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</si>
  <si>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</si>
  <si>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</si>
  <si>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</si>
  <si>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</si>
  <si>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</si>
  <si>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</si>
  <si>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</si>
  <si>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</si>
  <si>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</si>
  <si>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</si>
  <si>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</si>
  <si>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</si>
  <si>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</si>
  <si>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</si>
  <si>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</si>
  <si>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</si>
  <si>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</si>
  <si>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</si>
  <si>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</si>
  <si>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</si>
  <si>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</si>
  <si>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</si>
  <si>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</si>
  <si>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</si>
  <si>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</si>
  <si>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</si>
  <si>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</si>
  <si>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</si>
  <si>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</si>
  <si>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</si>
  <si>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</si>
  <si>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</si>
  <si>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</si>
  <si>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</si>
  <si>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</si>
  <si>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</si>
  <si>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</si>
  <si>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</si>
  <si>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</si>
  <si>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</si>
  <si>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</si>
  <si>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</si>
  <si>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</si>
  <si>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</si>
  <si>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</si>
  <si>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</si>
  <si>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</si>
  <si>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</si>
  <si>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</si>
  <si>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</si>
  <si>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</si>
  <si>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</si>
  <si>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</si>
  <si>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</si>
  <si>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</si>
  <si>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</si>
  <si>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</si>
  <si>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</si>
  <si>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</si>
  <si>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</si>
  <si>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</si>
  <si>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</si>
  <si>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</si>
  <si>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</si>
  <si>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</si>
  <si>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</si>
  <si>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</si>
  <si>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</si>
  <si>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</si>
  <si>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</si>
  <si>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</si>
  <si>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</si>
  <si>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</si>
  <si>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</si>
  <si>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</si>
  <si>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</si>
  <si>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</si>
  <si>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</si>
  <si>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</si>
  <si>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</si>
  <si>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</si>
  <si>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</si>
  <si>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</si>
  <si>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</si>
  <si>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</si>
  <si>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</si>
  <si>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</si>
  <si>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</si>
  <si>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</si>
  <si>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</si>
  <si>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</si>
  <si>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</si>
  <si>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</si>
  <si>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</si>
  <si>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</si>
  <si>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</si>
  <si>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</si>
  <si>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</si>
  <si>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</si>
  <si>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</si>
  <si>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</si>
  <si>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</si>
  <si>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</si>
  <si>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</si>
  <si>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</si>
  <si>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</si>
  <si>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</si>
  <si>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</si>
  <si>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</si>
  <si>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</si>
  <si>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</si>
  <si>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</si>
  <si>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</si>
  <si>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</si>
  <si>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</si>
  <si>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</si>
  <si>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</si>
  <si>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</si>
  <si>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</si>
  <si>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</si>
  <si>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</si>
  <si>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</si>
  <si>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</si>
  <si>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</si>
  <si>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</si>
  <si>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</si>
  <si>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</si>
  <si>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</si>
  <si>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</si>
  <si>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</si>
  <si>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</si>
  <si>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</si>
  <si>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</si>
  <si>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</si>
  <si>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</si>
  <si>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</si>
  <si>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</si>
  <si>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</si>
  <si>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</si>
  <si>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</si>
  <si>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</si>
  <si>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</si>
  <si>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</si>
  <si>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</si>
  <si>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</si>
  <si>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</si>
  <si>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</si>
  <si>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</si>
  <si>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</si>
  <si>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</si>
  <si>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</si>
  <si>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</si>
  <si>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</si>
  <si>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</si>
  <si>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</si>
  <si>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</si>
  <si>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</si>
  <si>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</si>
  <si>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</si>
  <si>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</si>
  <si>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</si>
  <si>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</si>
  <si>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</si>
  <si>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</si>
  <si>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</si>
  <si>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</si>
  <si>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</si>
  <si>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</si>
  <si>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</si>
  <si>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</si>
  <si>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</si>
  <si>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</si>
  <si>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</si>
  <si>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</si>
  <si>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</si>
  <si>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</si>
  <si>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</si>
  <si>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</si>
  <si>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</si>
  <si>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</si>
  <si>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</si>
  <si>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</si>
  <si>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</si>
  <si>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</si>
  <si>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</si>
  <si>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</si>
  <si>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</si>
  <si>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</si>
  <si>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</si>
  <si>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</si>
  <si>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</si>
  <si>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</si>
  <si>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</si>
  <si>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</si>
  <si>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</si>
  <si>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</si>
  <si>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</si>
  <si>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</si>
  <si>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</si>
  <si>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</si>
  <si>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</si>
  <si>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</si>
  <si>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</si>
  <si>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</si>
  <si>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</si>
  <si>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</si>
  <si>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</si>
  <si>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</si>
  <si>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</si>
  <si>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</si>
  <si>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</si>
  <si>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</si>
  <si>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</si>
  <si>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</si>
  <si>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</si>
  <si>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</si>
  <si>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</si>
  <si>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</si>
  <si>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</si>
  <si>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</si>
  <si>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</si>
  <si>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</si>
  <si>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</si>
  <si>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</si>
  <si>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</si>
  <si>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</si>
  <si>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</si>
  <si>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</si>
  <si>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</si>
  <si>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</si>
  <si>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</si>
  <si>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</si>
  <si>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</si>
  <si>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</si>
  <si>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</si>
  <si>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</si>
  <si>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</si>
  <si>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</si>
  <si>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</si>
  <si>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</si>
  <si>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</si>
  <si>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</si>
  <si>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</si>
  <si>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</si>
  <si>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</si>
  <si>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</si>
  <si>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</si>
  <si>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</si>
  <si>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</si>
  <si>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</si>
  <si>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</si>
  <si>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</si>
  <si>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</si>
  <si>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</si>
  <si>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</si>
  <si>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</si>
  <si>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</si>
  <si>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</si>
  <si>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</si>
  <si>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</si>
  <si>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</si>
  <si>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</si>
  <si>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</si>
  <si>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</si>
  <si>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</si>
  <si>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</si>
  <si>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</si>
  <si>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</si>
  <si>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</si>
  <si>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</si>
  <si>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</si>
  <si>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</si>
  <si>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</si>
  <si>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</si>
  <si>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</si>
  <si>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</si>
  <si>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</si>
  <si>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</si>
  <si>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</si>
  <si>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</si>
  <si>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</si>
  <si>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</si>
  <si>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</si>
  <si>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</si>
  <si>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</si>
  <si>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</si>
  <si>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</si>
  <si>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</si>
  <si>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</si>
  <si>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</si>
  <si>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</si>
  <si>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</si>
  <si>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</si>
  <si>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</si>
  <si>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</si>
  <si>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</si>
  <si>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</si>
  <si>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</si>
  <si>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</si>
  <si>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</si>
  <si>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</si>
  <si>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</si>
  <si>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</si>
  <si>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</si>
  <si>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</si>
  <si>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</si>
  <si>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</si>
  <si>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</si>
  <si>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</si>
  <si>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</si>
  <si>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</si>
  <si>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</si>
  <si>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</si>
  <si>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</si>
  <si>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</si>
  <si>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</si>
  <si>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</si>
  <si>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</si>
  <si>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</si>
  <si>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</si>
  <si>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</si>
  <si>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</si>
  <si>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</si>
  <si>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</si>
  <si>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</si>
  <si>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</si>
  <si>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</si>
  <si>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</si>
  <si>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</si>
  <si>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</si>
  <si>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</si>
  <si>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</si>
  <si>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</si>
  <si>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</si>
  <si>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</si>
  <si>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</si>
  <si>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</si>
  <si>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</si>
  <si>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</si>
  <si>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</si>
  <si>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</si>
  <si>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</si>
  <si>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</si>
  <si>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</si>
  <si>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</si>
  <si>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</si>
  <si>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</si>
  <si>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</si>
  <si>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</si>
  <si>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</si>
  <si>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</si>
  <si>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</si>
  <si>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</si>
  <si>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</si>
  <si>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</si>
  <si>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</si>
  <si>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</si>
  <si>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</si>
  <si>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</si>
  <si>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</si>
  <si>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</si>
  <si>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</si>
  <si>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</si>
  <si>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</si>
  <si>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</si>
  <si>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</si>
  <si>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</si>
  <si>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</si>
  <si>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</si>
  <si>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</si>
  <si>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</si>
  <si>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</si>
  <si>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</si>
  <si>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</si>
  <si>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</si>
  <si>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</si>
  <si>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</si>
  <si>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</si>
  <si>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</si>
  <si>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</si>
  <si>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</si>
  <si>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</si>
  <si>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</si>
  <si>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</si>
  <si>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</si>
  <si>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</si>
  <si>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</si>
  <si>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</si>
  <si>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</si>
  <si>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</si>
  <si>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</si>
  <si>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</si>
  <si>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</si>
  <si>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</si>
  <si>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</si>
  <si>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</si>
  <si>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</si>
  <si>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</si>
  <si>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</si>
  <si>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</si>
  <si>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</si>
  <si>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</si>
  <si>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</si>
  <si>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</si>
  <si>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</si>
  <si>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</si>
  <si>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</si>
  <si>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</si>
  <si>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</si>
  <si>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</si>
  <si>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</si>
  <si>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</si>
  <si>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</si>
  <si>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</si>
  <si>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</si>
  <si>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</si>
  <si>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</si>
  <si>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</si>
  <si>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</si>
  <si>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</si>
  <si>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</si>
  <si>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</si>
  <si>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</si>
  <si>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</si>
  <si>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</si>
  <si>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</si>
  <si>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</si>
  <si>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</si>
  <si>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</si>
  <si>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</si>
  <si>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</si>
  <si>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</si>
  <si>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</si>
  <si>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</si>
  <si>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</si>
  <si>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</si>
  <si>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</si>
  <si>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</si>
  <si>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</si>
  <si>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</si>
  <si>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</si>
  <si>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</si>
  <si>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</si>
  <si>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</si>
  <si>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</si>
  <si>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</si>
  <si>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</si>
  <si>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</si>
  <si>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</si>
  <si>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</si>
  <si>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</si>
  <si>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</si>
  <si>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</si>
  <si>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</si>
  <si>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</si>
  <si>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</si>
  <si>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</si>
  <si>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</si>
  <si>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</si>
  <si>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</si>
  <si>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</si>
  <si>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</si>
  <si>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</si>
  <si>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</si>
  <si>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</si>
  <si>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</si>
  <si>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</si>
  <si>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</si>
  <si>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</si>
  <si>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</si>
  <si>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</si>
  <si>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</si>
  <si>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</si>
  <si>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</si>
  <si>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</si>
  <si>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</si>
  <si>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</si>
  <si>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</si>
  <si>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</si>
  <si>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</si>
  <si>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</si>
  <si>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</si>
  <si>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</si>
  <si>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</si>
  <si>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</si>
  <si>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</si>
  <si>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</si>
  <si>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</si>
  <si>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</si>
  <si>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</si>
  <si>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</si>
  <si>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</si>
  <si>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</si>
  <si>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</si>
  <si>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</si>
  <si>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</si>
  <si>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</si>
  <si>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</si>
  <si>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</si>
  <si>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</si>
  <si>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</si>
  <si>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</si>
  <si>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</si>
  <si>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</si>
  <si>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</si>
  <si>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</si>
  <si>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</si>
  <si>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</si>
  <si>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</si>
  <si>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</si>
  <si>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</si>
  <si>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</si>
  <si>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</si>
  <si>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</si>
  <si>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</si>
  <si>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</si>
  <si>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</si>
  <si>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</si>
  <si>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</si>
  <si>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</si>
  <si>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</si>
  <si>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</si>
  <si>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</si>
  <si>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</si>
  <si>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</si>
  <si>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</si>
  <si>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</si>
  <si>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</si>
  <si>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</si>
  <si>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</si>
  <si>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</si>
  <si>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</si>
  <si>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</si>
  <si>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</si>
  <si>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</si>
  <si>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</si>
  <si>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</si>
  <si>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</si>
  <si>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</si>
  <si>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</si>
  <si>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</si>
  <si>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</si>
  <si>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</si>
  <si>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</si>
  <si>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</si>
  <si>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</si>
  <si>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</si>
  <si>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</si>
  <si>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</si>
  <si>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</si>
  <si>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</si>
  <si>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</si>
  <si>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</si>
  <si>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</si>
  <si>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</si>
  <si>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</si>
  <si>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</si>
  <si>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</si>
  <si>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</si>
  <si>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</si>
  <si>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</si>
  <si>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</si>
  <si>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</si>
  <si>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</si>
  <si>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</si>
  <si>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</si>
  <si>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</si>
  <si>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</si>
  <si>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</si>
  <si>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</si>
  <si>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</si>
  <si>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</si>
  <si>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</si>
  <si>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</si>
  <si>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</si>
  <si>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</si>
  <si>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</si>
  <si>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</si>
  <si>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</si>
  <si>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</si>
  <si>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</si>
  <si>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</si>
  <si>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</si>
  <si>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</si>
  <si>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</si>
  <si>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</si>
  <si>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</si>
  <si>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</si>
  <si>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</si>
  <si>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</si>
  <si>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</si>
  <si>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</si>
  <si>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</si>
  <si>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</si>
  <si>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</si>
  <si>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</si>
  <si>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</si>
  <si>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</si>
  <si>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</si>
  <si>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</si>
  <si>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</si>
  <si>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</si>
  <si>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</si>
  <si>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</si>
  <si>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</si>
  <si>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</si>
  <si>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</si>
  <si>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</si>
  <si>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</si>
  <si>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</si>
  <si>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</si>
  <si>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</si>
  <si>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</si>
  <si>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</si>
  <si>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</si>
  <si>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</si>
  <si>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</si>
  <si>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</si>
  <si>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</si>
  <si>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</si>
  <si>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</si>
  <si>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</si>
  <si>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</si>
  <si>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</si>
  <si>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</si>
  <si>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</si>
  <si>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</si>
  <si>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</si>
  <si>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</si>
  <si>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</si>
  <si>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</si>
  <si>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</si>
  <si>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</si>
  <si>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</si>
  <si>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</si>
  <si>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</si>
  <si>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</si>
  <si>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</si>
  <si>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</si>
  <si>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</si>
  <si>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</si>
  <si>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</si>
  <si>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</si>
  <si>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</si>
  <si>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</si>
  <si>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</si>
  <si>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</si>
  <si>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</si>
  <si>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</si>
  <si>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</si>
  <si>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</si>
  <si>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</si>
  <si>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</si>
  <si>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</si>
  <si>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</si>
  <si>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</si>
  <si>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</si>
  <si>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</si>
  <si>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</si>
  <si>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</si>
  <si>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</si>
  <si>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</si>
  <si>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</si>
  <si>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</si>
  <si>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</si>
  <si>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</si>
  <si>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</si>
  <si>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</si>
  <si>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</si>
  <si>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</si>
  <si>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</si>
  <si>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</si>
  <si>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</si>
  <si>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</si>
  <si>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</si>
  <si>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</si>
  <si>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</si>
  <si>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</si>
  <si>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</si>
  <si>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</si>
  <si>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</si>
  <si>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</si>
  <si>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</si>
  <si>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</si>
  <si>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</si>
  <si>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</si>
  <si>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</si>
  <si>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</si>
  <si>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</si>
  <si>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</si>
  <si>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</si>
  <si>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</si>
  <si>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</si>
  <si>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</si>
  <si>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</si>
  <si>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</si>
  <si>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</si>
  <si>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</si>
  <si>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</si>
  <si>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</si>
  <si>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</si>
  <si>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</si>
  <si>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</si>
  <si>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</si>
  <si>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</si>
  <si>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</si>
  <si>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</si>
  <si>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</si>
  <si>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</si>
  <si>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</si>
  <si>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</si>
  <si>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</si>
  <si>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</si>
  <si>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</si>
  <si>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</si>
  <si>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</si>
  <si>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</si>
  <si>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</si>
  <si>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</si>
  <si>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</si>
  <si>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</si>
  <si>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</si>
  <si>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</si>
  <si>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</si>
  <si>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</si>
  <si>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</si>
  <si>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</si>
  <si>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</si>
  <si>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</si>
  <si>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</si>
  <si>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</si>
  <si>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</si>
  <si>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</si>
  <si>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</si>
  <si>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</si>
  <si>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</si>
  <si>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</si>
  <si>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</si>
  <si>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</si>
  <si>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</si>
  <si>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</si>
  <si>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</si>
  <si>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</si>
  <si>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</si>
  <si>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</si>
  <si>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</si>
  <si>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</si>
  <si>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</si>
  <si>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</si>
  <si>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</si>
  <si>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</si>
  <si>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</si>
  <si>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</si>
  <si>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</si>
  <si>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</si>
  <si>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</si>
  <si>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</si>
  <si>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</si>
  <si>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</si>
  <si>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</si>
  <si>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</si>
  <si>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</si>
  <si>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</si>
  <si>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</si>
  <si>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</si>
  <si>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</si>
  <si>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</si>
  <si>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</si>
  <si>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</si>
  <si>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</si>
  <si>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</si>
  <si>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</si>
  <si>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</si>
  <si>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</si>
  <si>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</si>
  <si>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</si>
  <si>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</si>
  <si>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</si>
  <si>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</si>
  <si>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</si>
  <si>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</si>
  <si>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</si>
  <si>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</si>
  <si>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</si>
  <si>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</si>
  <si>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</si>
  <si>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</si>
  <si>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</si>
  <si>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</si>
  <si>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</si>
  <si>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</si>
  <si>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</si>
  <si>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</si>
  <si>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</si>
  <si>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</si>
  <si>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</si>
  <si>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</si>
  <si>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</si>
  <si>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</si>
  <si>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</si>
  <si>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</si>
  <si>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</si>
  <si>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</si>
  <si>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</si>
  <si>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</si>
  <si>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</si>
  <si>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</si>
  <si>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</si>
  <si>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</si>
  <si>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</si>
  <si>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</si>
  <si>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</si>
  <si>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</si>
  <si>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</si>
  <si>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</si>
  <si>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</si>
  <si>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</si>
  <si>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</si>
  <si>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</si>
  <si>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</si>
  <si>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</si>
  <si>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</si>
  <si>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</si>
  <si>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</si>
  <si>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</si>
  <si>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</si>
  <si>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</si>
  <si>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</si>
  <si>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</si>
  <si>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</si>
  <si>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</si>
  <si>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</si>
  <si>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</si>
  <si>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</si>
  <si>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</si>
  <si>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</si>
  <si>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</si>
  <si>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</si>
  <si>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</si>
  <si>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</si>
  <si>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</si>
  <si>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</si>
  <si>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</si>
  <si>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</si>
  <si>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</si>
  <si>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</si>
  <si>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</si>
  <si>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</si>
  <si>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</si>
  <si>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</si>
  <si>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</si>
  <si>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</si>
  <si>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</si>
  <si>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</si>
  <si>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</si>
  <si>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</si>
  <si>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</si>
  <si>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</si>
  <si>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</si>
  <si>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</si>
  <si>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</si>
  <si>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</si>
  <si>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</si>
  <si>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</si>
  <si>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</si>
  <si>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</si>
  <si>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</si>
  <si>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</si>
  <si>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</si>
  <si>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</si>
  <si>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</si>
  <si>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</si>
  <si>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</si>
  <si>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</si>
  <si>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</si>
  <si>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</si>
  <si>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</si>
  <si>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</si>
  <si>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</si>
  <si>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</si>
  <si>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</si>
  <si>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</si>
  <si>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</si>
  <si>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</si>
  <si>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</si>
  <si>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</si>
  <si>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</si>
  <si>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</si>
  <si>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</si>
  <si>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</si>
  <si>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</si>
  <si>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</si>
  <si>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</si>
  <si>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</si>
  <si>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</si>
  <si>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</si>
  <si>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</si>
  <si>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</si>
  <si>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</si>
  <si>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</si>
  <si>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</si>
  <si>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</si>
  <si>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</si>
  <si>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</si>
  <si>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</si>
  <si>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</si>
  <si>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</si>
  <si>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</si>
  <si>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</si>
  <si>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</si>
  <si>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</si>
  <si>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</si>
  <si>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</si>
  <si>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</si>
  <si>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</si>
  <si>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</si>
  <si>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</si>
  <si>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</si>
  <si>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</si>
  <si>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</si>
  <si>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</si>
  <si>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</si>
  <si>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</si>
  <si>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</si>
  <si>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</si>
  <si>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</si>
  <si>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</si>
  <si>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</si>
  <si>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</si>
  <si>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</si>
  <si>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</si>
  <si>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</si>
  <si>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</si>
  <si>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</si>
  <si>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</si>
  <si>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</si>
  <si>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</si>
  <si>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</si>
  <si>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</si>
  <si>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</si>
  <si>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</si>
  <si>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</si>
  <si>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</si>
  <si>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</si>
  <si>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</si>
  <si>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</si>
  <si>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</si>
  <si>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</si>
  <si>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</si>
  <si>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</si>
  <si>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</si>
  <si>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</si>
  <si>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</si>
  <si>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</si>
  <si>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</si>
  <si>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</si>
  <si>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</si>
  <si>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</si>
  <si>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</si>
  <si>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</si>
  <si>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</si>
  <si>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</si>
  <si>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</si>
  <si>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</si>
  <si>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</si>
  <si>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</si>
  <si>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</si>
  <si>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</si>
  <si>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</si>
  <si>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</si>
  <si>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</si>
  <si>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</si>
  <si>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</si>
  <si>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</si>
  <si>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</si>
  <si>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</si>
  <si>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</si>
  <si>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</si>
  <si>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</si>
  <si>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</si>
  <si>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</si>
  <si>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</si>
  <si>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</si>
  <si>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</si>
  <si>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</si>
  <si>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</si>
  <si>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</si>
  <si>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</si>
  <si>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</si>
  <si>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</si>
  <si>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</si>
  <si>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</si>
  <si>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</si>
  <si>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</si>
  <si>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</si>
  <si>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</si>
  <si>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</si>
  <si>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</si>
  <si>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</si>
  <si>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</si>
  <si>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</si>
  <si>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</si>
  <si>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</si>
  <si>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</si>
  <si>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</si>
  <si>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</si>
  <si>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</si>
  <si>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</si>
  <si>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</si>
  <si>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</si>
  <si>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</si>
  <si>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</si>
  <si>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</si>
  <si>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</si>
  <si>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</si>
  <si>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</si>
  <si>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</si>
  <si>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</si>
  <si>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</si>
  <si>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</si>
  <si>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</si>
  <si>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</si>
  <si>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</si>
  <si>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</si>
  <si>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</si>
  <si>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</si>
  <si>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</si>
  <si>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</si>
  <si>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</si>
  <si>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</si>
  <si>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</si>
  <si>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</si>
  <si>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</si>
  <si>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</si>
  <si>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</si>
  <si>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</si>
  <si>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</si>
  <si>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</si>
  <si>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</si>
  <si>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</si>
  <si>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</si>
  <si>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</si>
  <si>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</si>
  <si>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</si>
  <si>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</si>
  <si>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</si>
  <si>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</si>
  <si>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</si>
  <si>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</si>
  <si>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</si>
  <si>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</si>
  <si>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</si>
  <si>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</si>
  <si>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</si>
  <si>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</si>
  <si>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</si>
  <si>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</si>
  <si>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</si>
  <si>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</si>
  <si>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</si>
  <si>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</si>
  <si>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</si>
  <si>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</si>
  <si>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</si>
  <si>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</si>
  <si>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</si>
  <si>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</si>
  <si>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</si>
  <si>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</si>
  <si>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</si>
  <si>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</si>
  <si>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</si>
  <si>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</si>
  <si>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</si>
  <si>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</si>
  <si>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</si>
  <si>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</si>
  <si>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</si>
  <si>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</si>
  <si>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</si>
  <si>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</si>
  <si>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</si>
  <si>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</si>
  <si>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</si>
  <si>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</si>
  <si>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</si>
  <si>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</si>
  <si>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</si>
  <si>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</si>
  <si>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</si>
  <si>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</si>
  <si>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</si>
  <si>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</si>
  <si>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</si>
  <si>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</si>
  <si>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</si>
  <si>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</si>
  <si>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</si>
  <si>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</si>
  <si>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</si>
  <si>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</si>
  <si>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</si>
  <si>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</si>
  <si>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</si>
  <si>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</si>
  <si>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</si>
  <si>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</si>
  <si>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</si>
  <si>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</si>
  <si>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</si>
  <si>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</si>
  <si>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</si>
  <si>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</si>
  <si>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</si>
  <si>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</si>
  <si>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</si>
  <si>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</si>
  <si>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</si>
  <si>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</si>
  <si>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</si>
  <si>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</si>
  <si>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</si>
  <si>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</si>
  <si>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</si>
  <si>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</si>
  <si>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</si>
  <si>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</si>
  <si>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</si>
  <si>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</si>
  <si>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</si>
  <si>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</si>
  <si>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</si>
  <si>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</si>
  <si>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</si>
  <si>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</si>
  <si>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</si>
  <si>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</si>
  <si>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</si>
  <si>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</si>
  <si>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</si>
  <si>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</si>
  <si>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</si>
  <si>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</si>
  <si>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</si>
  <si>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</si>
  <si>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</si>
  <si>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</si>
  <si>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</si>
  <si>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</si>
  <si>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</si>
  <si>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</si>
  <si>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</si>
  <si>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</si>
  <si>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</si>
  <si>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</si>
  <si>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</si>
  <si>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</si>
  <si>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</si>
  <si>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</si>
  <si>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</si>
  <si>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</si>
  <si>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</si>
  <si>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</si>
  <si>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</si>
  <si>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</si>
  <si>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</si>
  <si>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</si>
  <si>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</si>
  <si>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</si>
  <si>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</si>
  <si>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</si>
  <si>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</si>
  <si>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</si>
  <si>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</si>
  <si>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</si>
  <si>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</si>
  <si>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</si>
  <si>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</si>
  <si>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</si>
  <si>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</si>
  <si>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</si>
  <si>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</si>
  <si>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</si>
  <si>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</si>
  <si>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</si>
  <si>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</si>
  <si>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</si>
  <si>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</si>
  <si>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</si>
  <si>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</si>
  <si>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</si>
  <si>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</si>
  <si>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</si>
  <si>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</si>
  <si>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</si>
  <si>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</si>
  <si>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</si>
  <si>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</si>
  <si>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</si>
  <si>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</si>
  <si>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</si>
  <si>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</si>
  <si>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</si>
  <si>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</si>
  <si>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</si>
  <si>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</si>
  <si>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</si>
  <si>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</si>
  <si>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</si>
  <si>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</si>
  <si>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</si>
  <si>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</si>
  <si>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</si>
  <si>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</si>
  <si>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</si>
  <si>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</si>
  <si>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</si>
  <si>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</si>
  <si>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</si>
  <si>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</si>
  <si>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</si>
  <si>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</si>
  <si>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</si>
  <si>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</si>
  <si>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</si>
  <si>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</si>
  <si>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</si>
  <si>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</si>
  <si>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</si>
  <si>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</si>
  <si>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</si>
  <si>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</si>
  <si>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</si>
  <si>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</si>
  <si>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</si>
  <si>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</si>
  <si>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</si>
  <si>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</si>
  <si>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</si>
  <si>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</si>
  <si>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</si>
  <si>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</si>
  <si>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</si>
  <si>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</si>
  <si>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</si>
  <si>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</si>
  <si>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</si>
  <si>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</si>
  <si>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</si>
  <si>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</si>
  <si>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</si>
  <si>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</si>
  <si>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</si>
  <si>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</si>
  <si>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</si>
  <si>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</si>
  <si>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</si>
  <si>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</si>
  <si>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</si>
  <si>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</si>
  <si>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</si>
  <si>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</si>
  <si>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</si>
  <si>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</si>
  <si>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</si>
  <si>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</si>
  <si>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</si>
  <si>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</si>
  <si>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</si>
  <si>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</si>
  <si>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</si>
  <si>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</si>
  <si>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</si>
  <si>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</si>
  <si>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</si>
  <si>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</si>
  <si>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</si>
  <si>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</si>
  <si>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</si>
  <si>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</si>
  <si>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</si>
  <si>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</si>
  <si>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</si>
  <si>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</si>
  <si>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</si>
  <si>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</si>
  <si>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</si>
  <si>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</si>
  <si>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</si>
  <si>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</si>
  <si>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</si>
  <si>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</si>
  <si>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</si>
  <si>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</si>
  <si>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</si>
  <si>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</si>
  <si>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</si>
  <si>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</si>
  <si>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</si>
  <si>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</si>
  <si>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</si>
  <si>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</si>
  <si>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</si>
  <si>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</si>
  <si>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</si>
  <si>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</si>
  <si>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</si>
  <si>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</si>
  <si>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</si>
  <si>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</si>
  <si>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</si>
  <si>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</si>
  <si>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</si>
  <si>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</si>
  <si>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</si>
  <si>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</si>
  <si>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</si>
  <si>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</si>
  <si>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</si>
  <si>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</si>
  <si>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</si>
  <si>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</si>
  <si>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</si>
  <si>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</si>
  <si>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</si>
  <si>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</si>
  <si>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</si>
  <si>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</si>
  <si>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</si>
  <si>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</si>
  <si>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</si>
  <si>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</si>
  <si>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</si>
  <si>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</si>
  <si>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</si>
  <si>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</si>
  <si>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</si>
  <si>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</si>
  <si>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</si>
  <si>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</si>
  <si>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</si>
  <si>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</si>
  <si>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</si>
  <si>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</si>
  <si>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</si>
  <si>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</si>
  <si>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</si>
  <si>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</si>
  <si>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</si>
  <si>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</si>
  <si>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</si>
  <si>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</si>
  <si>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</si>
  <si>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</si>
  <si>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</si>
  <si>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</si>
  <si>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</si>
  <si>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</si>
  <si>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</si>
  <si>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</si>
  <si>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</si>
  <si>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</si>
  <si>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</si>
  <si>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</si>
  <si>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</si>
  <si>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</si>
  <si>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</si>
  <si>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</si>
  <si>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</si>
  <si>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</si>
  <si>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</si>
  <si>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</si>
  <si>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</si>
  <si>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</si>
  <si>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</si>
  <si>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</si>
  <si>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</si>
  <si>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</si>
  <si>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</si>
  <si>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</si>
  <si>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</si>
  <si>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</si>
  <si>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</si>
  <si>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</si>
  <si>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</si>
  <si>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</si>
  <si>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</si>
  <si>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</si>
  <si>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</si>
  <si>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</si>
  <si>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</si>
  <si>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</si>
  <si>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</si>
  <si>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</si>
  <si>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</si>
  <si>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</si>
  <si>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</si>
  <si>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</si>
  <si>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</si>
  <si>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</si>
  <si>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</si>
  <si>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</si>
  <si>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</si>
  <si>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</si>
  <si>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</si>
  <si>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</si>
  <si>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</si>
  <si>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</si>
  <si>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</si>
  <si>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</si>
  <si>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</si>
  <si>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</si>
  <si>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</si>
  <si>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</si>
  <si>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</si>
  <si>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</si>
  <si>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</si>
  <si>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</si>
  <si>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</si>
  <si>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</si>
  <si>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</si>
  <si>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</si>
  <si>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</si>
  <si>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</si>
  <si>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</si>
  <si>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</si>
  <si>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</si>
  <si>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</si>
  <si>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</si>
  <si>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</si>
  <si>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</si>
  <si>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</si>
  <si>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</si>
  <si>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</si>
  <si>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</si>
  <si>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</si>
  <si>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</si>
  <si>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</si>
  <si>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</si>
  <si>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</si>
  <si>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</si>
  <si>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</si>
  <si>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</si>
  <si>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</si>
  <si>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</si>
  <si>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</si>
  <si>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</si>
  <si>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</si>
  <si>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</si>
  <si>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</si>
  <si>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</si>
  <si>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</si>
  <si>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</si>
  <si>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</si>
  <si>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</si>
  <si>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</si>
  <si>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</si>
  <si>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</si>
  <si>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</si>
  <si>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</si>
  <si>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</si>
  <si>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</si>
  <si>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</si>
  <si>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</si>
  <si>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</si>
  <si>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</si>
  <si>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</si>
  <si>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</si>
  <si>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</si>
  <si>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</si>
  <si>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</si>
  <si>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</si>
  <si>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</si>
  <si>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</si>
  <si>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</si>
  <si>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</si>
  <si>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</si>
  <si>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</si>
  <si>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</si>
  <si>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</si>
  <si>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</si>
  <si>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</si>
  <si>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</si>
  <si>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</si>
  <si>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</si>
  <si>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</si>
  <si>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</si>
  <si>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</si>
  <si>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</si>
  <si>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</si>
  <si>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</si>
  <si>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</si>
  <si>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</si>
  <si>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</si>
  <si>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</si>
  <si>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</si>
  <si>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</si>
  <si>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</si>
  <si>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</si>
  <si>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</si>
  <si>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</si>
  <si>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</si>
  <si>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</si>
  <si>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</si>
  <si>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</si>
  <si>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</si>
  <si>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</si>
  <si>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</si>
  <si>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</si>
  <si>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</si>
  <si>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</si>
  <si>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</si>
  <si>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</si>
  <si>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</si>
  <si>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</si>
  <si>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</si>
  <si>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</si>
  <si>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</si>
  <si>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</si>
  <si>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</si>
  <si>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</si>
  <si>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</si>
  <si>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</si>
  <si>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</si>
  <si>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</si>
  <si>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</si>
  <si>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</si>
  <si>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</si>
  <si>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</si>
  <si>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</si>
  <si>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</si>
  <si>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</si>
  <si>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</si>
  <si>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</si>
  <si>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</si>
  <si>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</si>
  <si>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</si>
  <si>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</si>
  <si>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</si>
  <si>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</si>
  <si>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</si>
  <si>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</si>
  <si>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</si>
  <si>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</si>
  <si>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</si>
  <si>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</si>
  <si>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</si>
  <si>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</si>
  <si>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</si>
  <si>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</si>
  <si>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</si>
  <si>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</si>
  <si>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</si>
  <si>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</si>
  <si>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</si>
  <si>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</si>
  <si>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</si>
  <si>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</si>
  <si>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</si>
  <si>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</si>
  <si>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</si>
  <si>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</si>
  <si>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</si>
  <si>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</si>
  <si>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</si>
  <si>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</si>
  <si>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</si>
  <si>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</si>
  <si>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</si>
  <si>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</si>
  <si>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</si>
  <si>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</si>
  <si>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</si>
  <si>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</si>
  <si>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</si>
  <si>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</si>
  <si>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</si>
  <si>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</si>
  <si>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</si>
  <si>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</si>
  <si>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</si>
  <si>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</si>
  <si>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</si>
  <si>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</si>
  <si>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</si>
  <si>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</si>
  <si>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</si>
  <si>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</si>
  <si>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</si>
  <si>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</si>
  <si>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</si>
  <si>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</si>
  <si>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</si>
  <si>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</si>
  <si>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</si>
  <si>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</si>
  <si>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</si>
  <si>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</si>
  <si>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</si>
  <si>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</si>
  <si>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</si>
  <si>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</si>
  <si>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</si>
  <si>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</si>
  <si>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</si>
  <si>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</si>
  <si>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</si>
  <si>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</si>
  <si>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</si>
  <si>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</si>
  <si>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</si>
  <si>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</si>
  <si>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</si>
  <si>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</si>
  <si>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</si>
  <si>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</si>
  <si>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</si>
  <si>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</si>
  <si>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</si>
  <si>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</si>
  <si>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</si>
  <si>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</si>
  <si>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</si>
  <si>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</si>
  <si>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</si>
  <si>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</si>
  <si>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</si>
  <si>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</si>
  <si>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</si>
  <si>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</si>
  <si>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</si>
  <si>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</si>
  <si>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</si>
  <si>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</si>
  <si>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</si>
  <si>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</si>
  <si>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</si>
  <si>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</si>
  <si>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</si>
  <si>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</si>
  <si>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</si>
  <si>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</si>
  <si>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</si>
  <si>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</si>
  <si>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</si>
  <si>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</si>
  <si>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</si>
  <si>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</si>
  <si>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</si>
  <si>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</si>
  <si>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</si>
  <si>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</si>
  <si>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</si>
  <si>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</si>
  <si>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</si>
  <si>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</si>
  <si>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</si>
  <si>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</si>
  <si>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</si>
  <si>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</si>
  <si>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</si>
  <si>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</si>
  <si>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</si>
  <si>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</si>
  <si>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</si>
  <si>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</si>
  <si>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</si>
  <si>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</si>
  <si>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</si>
  <si>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</si>
  <si>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</si>
  <si>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</si>
  <si>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</si>
  <si>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</si>
  <si>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</si>
  <si>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</si>
  <si>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</si>
  <si>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</si>
  <si>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</si>
  <si>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</si>
  <si>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</si>
  <si>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</si>
  <si>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</si>
  <si>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</si>
  <si>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</si>
  <si>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</si>
  <si>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</si>
  <si>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</si>
  <si>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</si>
  <si>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</si>
  <si>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</si>
  <si>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</si>
  <si>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</si>
  <si>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</si>
  <si>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</si>
  <si>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</si>
  <si>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</si>
  <si>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</si>
  <si>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</si>
  <si>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</si>
  <si>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</si>
  <si>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</si>
  <si>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</si>
  <si>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</si>
  <si>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</si>
  <si>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</si>
  <si>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</si>
  <si>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</si>
  <si>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</si>
  <si>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</si>
  <si>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</si>
  <si>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</si>
  <si>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</si>
  <si>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</si>
  <si>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</si>
  <si>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</si>
  <si>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</si>
  <si>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</si>
  <si>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</si>
  <si>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</si>
  <si>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</si>
  <si>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</si>
  <si>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</si>
  <si>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</si>
  <si>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</si>
  <si>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</si>
  <si>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</si>
  <si>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</si>
  <si>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</si>
  <si>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</si>
  <si>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</si>
  <si>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</si>
  <si>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</si>
  <si>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</si>
  <si>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</si>
  <si>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</si>
  <si>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</si>
  <si>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</si>
  <si>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</si>
  <si>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</si>
  <si>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</si>
  <si>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</si>
  <si>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</si>
  <si>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</si>
  <si>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</si>
  <si>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</si>
  <si>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</si>
  <si>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</si>
  <si>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</si>
  <si>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</si>
  <si>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</si>
  <si>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</si>
  <si>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</si>
  <si>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</si>
  <si>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</si>
  <si>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</si>
  <si>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</si>
  <si>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</si>
  <si>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</si>
  <si>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</si>
  <si>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</si>
  <si>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</si>
  <si>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</si>
  <si>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</si>
  <si>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</si>
  <si>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</si>
  <si>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</si>
  <si>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</si>
  <si>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</si>
  <si>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</si>
  <si>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</si>
  <si>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</si>
  <si>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</si>
  <si>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</si>
  <si>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</si>
  <si>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</si>
  <si>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</si>
  <si>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</si>
  <si>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</si>
  <si>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</si>
  <si>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</si>
  <si>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</si>
  <si>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</si>
  <si>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</si>
  <si>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</si>
  <si>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</si>
  <si>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</si>
  <si>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</si>
  <si>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</si>
  <si>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</si>
  <si>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</si>
  <si>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</si>
  <si>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</si>
  <si>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</si>
  <si>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</si>
  <si>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</si>
  <si>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</si>
  <si>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</si>
  <si>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</si>
  <si>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</si>
  <si>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</si>
  <si>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</si>
  <si>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</si>
  <si>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</si>
  <si>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</si>
  <si>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</si>
  <si>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</si>
  <si>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</si>
  <si>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</si>
  <si>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</si>
  <si>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</si>
  <si>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</si>
  <si>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</si>
  <si>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</si>
  <si>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</si>
  <si>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</si>
  <si>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</si>
  <si>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</si>
  <si>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</si>
  <si>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</si>
  <si>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</si>
  <si>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</si>
  <si>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</si>
  <si>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</si>
  <si>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</si>
  <si>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</si>
  <si>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</si>
  <si>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</si>
  <si>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</si>
  <si>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</si>
  <si>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</si>
  <si>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</si>
  <si>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</si>
  <si>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</si>
  <si>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</si>
  <si>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</si>
  <si>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</si>
  <si>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</si>
  <si>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</si>
  <si>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</si>
  <si>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</si>
  <si>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</si>
  <si>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</si>
  <si>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</si>
  <si>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</si>
  <si>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</si>
  <si>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</si>
  <si>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</si>
  <si>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</si>
  <si>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</si>
  <si>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</si>
  <si>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</si>
  <si>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</si>
  <si>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</si>
  <si>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</si>
  <si>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</si>
  <si>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</si>
  <si>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</si>
  <si>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</si>
  <si>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</si>
  <si>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</si>
  <si>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</si>
  <si>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</si>
  <si>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</si>
  <si>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</si>
  <si>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</si>
  <si>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</si>
  <si>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</si>
  <si>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</si>
  <si>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</si>
  <si>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</si>
  <si>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</si>
  <si>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</si>
  <si>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</si>
  <si>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</si>
  <si>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</si>
  <si>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</si>
  <si>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</si>
  <si>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</si>
  <si>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</si>
  <si>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</si>
  <si>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</si>
  <si>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</si>
  <si>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</si>
  <si>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</si>
  <si>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</si>
  <si>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</si>
  <si>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</si>
  <si>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</si>
  <si>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</si>
  <si>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</si>
  <si>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</si>
  <si>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</si>
  <si>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</si>
  <si>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</si>
  <si>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</si>
  <si>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</si>
  <si>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</si>
  <si>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</si>
  <si>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</si>
  <si>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</si>
  <si>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</si>
  <si>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</si>
  <si>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</si>
  <si>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</si>
  <si>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</si>
  <si>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</si>
  <si>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</si>
  <si>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</si>
  <si>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</si>
  <si>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</si>
  <si>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</si>
  <si>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</si>
  <si>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</si>
  <si>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</si>
  <si>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</si>
  <si>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</si>
  <si>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</si>
  <si>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</si>
  <si>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</si>
  <si>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</si>
  <si>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</si>
  <si>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</si>
  <si>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</si>
  <si>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</si>
  <si>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</si>
  <si>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</si>
  <si>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</si>
  <si>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</si>
  <si>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</si>
  <si>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</si>
  <si>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</si>
  <si>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</si>
  <si>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</si>
  <si>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</si>
  <si>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</si>
  <si>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</si>
  <si>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</si>
  <si>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</si>
  <si>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</si>
  <si>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</si>
  <si>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</si>
  <si>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</si>
  <si>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</si>
  <si>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</si>
  <si>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</si>
  <si>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</si>
  <si>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</si>
  <si>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</si>
  <si>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</si>
  <si>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</si>
  <si>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</si>
  <si>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</si>
  <si>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</si>
  <si>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</si>
  <si>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</si>
  <si>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</si>
  <si>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</si>
  <si>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</si>
  <si>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</si>
  <si>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</si>
  <si>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</si>
  <si>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</si>
  <si>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</si>
  <si>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</si>
  <si>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</si>
  <si>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</si>
  <si>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</si>
  <si>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</si>
  <si>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</si>
  <si>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</si>
  <si>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</si>
  <si>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</si>
  <si>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</si>
  <si>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</si>
  <si>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</si>
  <si>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</si>
  <si>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</si>
  <si>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</si>
  <si>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</si>
  <si>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</si>
  <si>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</si>
  <si>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</si>
  <si>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</si>
  <si>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</si>
  <si>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</si>
  <si>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</si>
  <si>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</si>
  <si>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</si>
  <si>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</si>
  <si>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</si>
  <si>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</si>
  <si>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</si>
  <si>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</si>
  <si>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</si>
  <si>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</si>
  <si>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</si>
  <si>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</si>
  <si>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</si>
  <si>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</si>
  <si>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</si>
  <si>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</si>
  <si>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</si>
  <si>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</si>
  <si>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</si>
  <si>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</si>
  <si>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</si>
  <si>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</si>
  <si>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</si>
  <si>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</si>
  <si>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</si>
  <si>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</si>
  <si>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</si>
  <si>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</si>
  <si>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</si>
  <si>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</si>
  <si>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</si>
  <si>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</si>
  <si>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</si>
  <si>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</si>
  <si>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</si>
  <si>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</si>
  <si>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</si>
  <si>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</si>
  <si>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</si>
  <si>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</si>
  <si>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</si>
  <si>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</si>
  <si>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</si>
  <si>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</si>
  <si>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</si>
  <si>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</si>
  <si>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</si>
  <si>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</si>
  <si>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</si>
  <si>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</si>
  <si>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</si>
  <si>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</si>
  <si>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</si>
  <si>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</si>
  <si>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</si>
  <si>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</si>
  <si>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</si>
  <si>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</si>
  <si>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</si>
  <si>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</si>
  <si>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</si>
  <si>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</si>
  <si>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</si>
  <si>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</si>
  <si>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</si>
  <si>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</si>
  <si>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</si>
  <si>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</si>
  <si>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</si>
  <si>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</si>
  <si>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</si>
  <si>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</si>
  <si>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</si>
  <si>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</si>
  <si>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</si>
  <si>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</si>
  <si>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</si>
  <si>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</si>
  <si>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</si>
  <si>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</si>
  <si>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</si>
  <si>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</si>
  <si>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</si>
  <si>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</si>
  <si>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</si>
  <si>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</si>
  <si>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</si>
  <si>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</si>
  <si>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</si>
  <si>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</si>
  <si>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</si>
  <si>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</si>
  <si>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</si>
  <si>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</si>
  <si>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</si>
  <si>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</si>
  <si>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</si>
  <si>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</si>
  <si>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</si>
  <si>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</si>
  <si>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</si>
  <si>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</si>
  <si>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</si>
  <si>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</si>
  <si>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</si>
  <si>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</si>
  <si>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</si>
  <si>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</si>
  <si>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</si>
  <si>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</si>
  <si>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</si>
  <si>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</si>
  <si>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</si>
  <si>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</si>
  <si>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</si>
  <si>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</si>
  <si>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</si>
  <si>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</si>
  <si>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</si>
  <si>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</si>
  <si>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</si>
  <si>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</si>
  <si>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</si>
  <si>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</si>
  <si>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</si>
  <si>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</si>
  <si>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</si>
  <si>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</si>
  <si>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</si>
  <si>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</si>
  <si>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</si>
  <si>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</si>
  <si>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</si>
  <si>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</si>
  <si>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</si>
  <si>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</si>
  <si>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</si>
  <si>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</si>
  <si>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</si>
  <si>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</si>
  <si>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</si>
  <si>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</si>
  <si>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</si>
  <si>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</si>
  <si>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</si>
  <si>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</si>
  <si>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</si>
  <si>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</si>
  <si>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</si>
  <si>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</si>
  <si>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</si>
  <si>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</si>
  <si>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</si>
  <si>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</si>
  <si>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</si>
  <si>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</si>
  <si>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</si>
  <si>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</si>
  <si>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</si>
  <si>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</si>
  <si>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</si>
  <si>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</si>
  <si>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</si>
  <si>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</si>
  <si>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</si>
  <si>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</si>
  <si>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</si>
  <si>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</si>
  <si>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</si>
  <si>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</si>
  <si>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</si>
  <si>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</si>
  <si>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</si>
  <si>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</si>
  <si>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</si>
  <si>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</si>
  <si>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</si>
  <si>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</si>
  <si>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</si>
  <si>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</si>
  <si>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</si>
  <si>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</si>
  <si>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</si>
  <si>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</si>
  <si>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</si>
  <si>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</si>
  <si>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</si>
  <si>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</si>
  <si>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</si>
  <si>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</si>
  <si>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</si>
  <si>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</si>
  <si>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</si>
  <si>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</si>
  <si>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</si>
  <si>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</si>
  <si>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</si>
  <si>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</si>
  <si>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</si>
  <si>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</si>
  <si>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</si>
  <si>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</si>
  <si>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</si>
  <si>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</si>
  <si>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</si>
  <si>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</si>
  <si>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</si>
  <si>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</si>
  <si>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</si>
  <si>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</si>
  <si>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</si>
  <si>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</si>
  <si>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</si>
  <si>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</si>
  <si>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</si>
  <si>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</si>
  <si>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</si>
  <si>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</si>
  <si>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</si>
  <si>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</si>
  <si>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</si>
  <si>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</si>
  <si>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</si>
  <si>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</si>
  <si>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</si>
  <si>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</si>
  <si>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</si>
  <si>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</si>
  <si>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</si>
  <si>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</si>
  <si>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</si>
  <si>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</si>
  <si>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</si>
  <si>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</si>
  <si>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</si>
  <si>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</si>
  <si>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</si>
  <si>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</si>
  <si>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</si>
  <si>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</si>
  <si>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</si>
  <si>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</si>
  <si>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</si>
  <si>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</si>
  <si>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</si>
  <si>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</si>
  <si>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</si>
  <si>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</si>
  <si>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</si>
  <si>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</si>
  <si>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</si>
  <si>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</si>
  <si>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</si>
  <si>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</si>
  <si>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</si>
  <si>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</si>
  <si>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</si>
  <si>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</si>
  <si>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</si>
  <si>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</si>
  <si>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</si>
  <si>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</si>
  <si>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</si>
  <si>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</si>
  <si>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</si>
  <si>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</si>
  <si>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</si>
  <si>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</si>
  <si>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</si>
  <si>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</si>
  <si>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</si>
  <si>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</si>
  <si>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</si>
  <si>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</si>
  <si>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</si>
  <si>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</si>
  <si>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</si>
  <si>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</si>
  <si>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</si>
  <si>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</si>
  <si>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</si>
  <si>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</si>
  <si>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</si>
  <si>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</si>
  <si>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</si>
  <si>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</si>
  <si>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</si>
  <si>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</si>
  <si>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</si>
  <si>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</si>
  <si>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</si>
  <si>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</si>
  <si>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</si>
  <si>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</si>
  <si>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</si>
  <si>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</si>
  <si>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</si>
  <si>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</si>
  <si>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</si>
  <si>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</si>
  <si>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</si>
  <si>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</si>
  <si>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</si>
  <si>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</si>
  <si>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</si>
  <si>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</si>
  <si>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</si>
  <si>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</si>
  <si>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</si>
  <si>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</si>
  <si>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</si>
  <si>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</si>
  <si>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</si>
  <si>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</si>
  <si>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</si>
  <si>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</si>
  <si>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</si>
  <si>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</si>
  <si>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</si>
  <si>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</si>
  <si>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</si>
  <si>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</si>
  <si>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</si>
  <si>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</si>
  <si>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</si>
  <si>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</si>
  <si>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</si>
  <si>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</si>
  <si>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</si>
  <si>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</si>
  <si>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</si>
  <si>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</si>
  <si>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</si>
  <si>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</si>
  <si>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</si>
  <si>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</si>
  <si>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</si>
  <si>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</si>
  <si>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</si>
  <si>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</si>
  <si>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</si>
  <si>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</si>
  <si>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</si>
  <si>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</si>
  <si>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</si>
  <si>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</si>
  <si>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</si>
  <si>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</si>
  <si>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</si>
  <si>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</si>
  <si>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</si>
  <si>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</si>
  <si>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</si>
  <si>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</si>
  <si>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</si>
  <si>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</si>
  <si>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</si>
  <si>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</si>
  <si>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</si>
  <si>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</si>
  <si>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</si>
  <si>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</si>
  <si>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</si>
  <si>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</si>
  <si>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</si>
  <si>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</si>
  <si>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</si>
  <si>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</si>
  <si>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</si>
  <si>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</si>
  <si>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</si>
  <si>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</si>
  <si>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</si>
  <si>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</si>
  <si>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</si>
  <si>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</si>
  <si>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</si>
  <si>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</si>
  <si>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</si>
  <si>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</si>
  <si>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</si>
  <si>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</si>
  <si>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</si>
  <si>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</si>
  <si>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</si>
  <si>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</si>
  <si>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</si>
  <si>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</si>
  <si>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</si>
  <si>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</si>
  <si>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</si>
  <si>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</si>
  <si>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</si>
  <si>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</si>
  <si>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</si>
  <si>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</si>
  <si>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</si>
  <si>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</si>
  <si>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</si>
  <si>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</si>
  <si>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</si>
  <si>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</si>
  <si>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</si>
  <si>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</si>
  <si>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</si>
  <si>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</si>
  <si>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</si>
  <si>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</si>
  <si>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</si>
  <si>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</si>
  <si>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</si>
  <si>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</si>
  <si>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</si>
  <si>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</si>
  <si>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</si>
  <si>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</si>
  <si>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</si>
  <si>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</si>
  <si>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</si>
  <si>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</si>
  <si>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</si>
  <si>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</si>
  <si>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</si>
  <si>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</si>
  <si>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</si>
  <si>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</si>
  <si>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</si>
  <si>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</si>
  <si>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</si>
  <si>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</si>
  <si>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</si>
  <si>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</si>
  <si>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</si>
  <si>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</si>
  <si>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</si>
  <si>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</si>
  <si>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</si>
  <si>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</si>
  <si>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</si>
  <si>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</si>
  <si>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</si>
  <si>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</si>
  <si>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</si>
  <si>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</si>
  <si>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</si>
  <si>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</si>
  <si>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</si>
  <si>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</si>
  <si>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</si>
  <si>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</si>
  <si>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</si>
  <si>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</si>
  <si>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</si>
  <si>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</si>
  <si>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</si>
  <si>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</si>
  <si>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</si>
  <si>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</si>
  <si>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</si>
  <si>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</si>
  <si>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</si>
  <si>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</si>
  <si>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</si>
  <si>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</si>
  <si>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</si>
  <si>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</si>
  <si>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</si>
  <si>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</si>
  <si>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</si>
  <si>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</si>
  <si>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</si>
  <si>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</si>
  <si>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</si>
  <si>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</si>
  <si>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</si>
  <si>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</si>
  <si>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</si>
  <si>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</si>
  <si>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</si>
  <si>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</si>
  <si>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</si>
  <si>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</si>
  <si>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</si>
  <si>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</si>
  <si>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</si>
  <si>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</si>
  <si>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</si>
  <si>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</si>
  <si>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</si>
  <si>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</si>
  <si>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</si>
  <si>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</si>
  <si>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</si>
  <si>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</si>
  <si>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</si>
  <si>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</si>
  <si>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</si>
  <si>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</si>
  <si>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</si>
  <si>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</si>
  <si>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</si>
  <si>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</si>
  <si>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</si>
  <si>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</si>
  <si>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</si>
  <si>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</si>
  <si>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</si>
  <si>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</si>
  <si>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</si>
  <si>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</si>
  <si>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</si>
  <si>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</si>
  <si>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</si>
  <si>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</si>
  <si>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</si>
  <si>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</si>
  <si>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</si>
  <si>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</si>
  <si>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</si>
  <si>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</si>
  <si>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</si>
  <si>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</si>
  <si>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</si>
  <si>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</si>
  <si>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</si>
  <si>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</si>
  <si>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</si>
  <si>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</si>
  <si>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</si>
  <si>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</si>
  <si>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</si>
  <si>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</si>
  <si>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</si>
  <si>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</si>
  <si>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</si>
  <si>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</si>
  <si>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</si>
  <si>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</si>
  <si>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</si>
  <si>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</si>
  <si>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</si>
  <si>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</si>
  <si>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</si>
  <si>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</si>
  <si>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</si>
  <si>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</si>
  <si>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</si>
  <si>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</si>
  <si>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</si>
  <si>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</si>
  <si>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</si>
  <si>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</si>
  <si>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</si>
  <si>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</si>
  <si>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</si>
  <si>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</si>
  <si>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</si>
  <si>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</si>
  <si>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</si>
  <si>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</si>
  <si>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</si>
  <si>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</si>
  <si>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</si>
  <si>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</si>
  <si>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</si>
  <si>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</si>
  <si>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</si>
  <si>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</si>
  <si>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</si>
  <si>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</si>
  <si>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</si>
  <si>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</si>
  <si>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</si>
  <si>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</si>
  <si>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</si>
  <si>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</si>
  <si>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</si>
  <si>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</si>
  <si>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</si>
  <si>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</si>
  <si>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</si>
  <si>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</si>
  <si>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</si>
  <si>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</si>
  <si>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</si>
  <si>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</si>
  <si>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</si>
  <si>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</si>
  <si>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</si>
  <si>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</si>
  <si>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</si>
  <si>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</si>
  <si>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</si>
  <si>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</si>
  <si>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</si>
  <si>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</si>
  <si>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</si>
  <si>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</si>
  <si>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</si>
  <si>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</si>
  <si>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</si>
  <si>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</si>
  <si>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</si>
  <si>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</si>
  <si>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</si>
  <si>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</si>
  <si>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</si>
  <si>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</si>
  <si>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</si>
  <si>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</si>
  <si>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</si>
  <si>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</si>
  <si>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</si>
  <si>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</si>
  <si>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</si>
  <si>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</si>
  <si>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</si>
  <si>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</si>
  <si>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</si>
  <si>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</si>
  <si>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</si>
  <si>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</si>
  <si>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</si>
  <si>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</si>
  <si>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</si>
  <si>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</si>
  <si>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</si>
  <si>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</si>
  <si>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</si>
  <si>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</si>
  <si>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</si>
  <si>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</si>
  <si>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</si>
  <si>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</si>
  <si>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</si>
  <si>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</si>
  <si>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</si>
  <si>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</si>
  <si>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</si>
  <si>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</si>
  <si>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</si>
  <si>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</si>
  <si>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</si>
  <si>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</si>
  <si>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</si>
  <si>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</si>
  <si>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</si>
  <si>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</si>
  <si>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</si>
  <si>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</si>
  <si>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</si>
  <si>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</si>
  <si>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</si>
  <si>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</si>
  <si>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</si>
  <si>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</si>
  <si>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</si>
  <si>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</si>
  <si>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</si>
  <si>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</si>
  <si>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</si>
  <si>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</si>
  <si>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</si>
  <si>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</si>
  <si>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</si>
  <si>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</si>
  <si>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</si>
  <si>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</si>
  <si>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</si>
  <si>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</si>
  <si>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</si>
  <si>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</si>
  <si>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</si>
  <si>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</si>
  <si>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</si>
  <si>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</si>
  <si>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</si>
  <si>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</si>
  <si>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</si>
  <si>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</si>
  <si>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</si>
  <si>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</si>
  <si>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</si>
  <si>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</si>
  <si>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</si>
  <si>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</si>
  <si>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</si>
  <si>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</si>
  <si>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</si>
  <si>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</si>
  <si>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</si>
  <si>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</si>
  <si>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</si>
  <si>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</si>
  <si>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</si>
  <si>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</si>
  <si>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</si>
  <si>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</si>
  <si>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</si>
  <si>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</si>
  <si>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</si>
  <si>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</si>
  <si>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</si>
  <si>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</si>
  <si>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</si>
  <si>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</si>
  <si>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</si>
  <si>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</si>
  <si>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</si>
  <si>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</si>
  <si>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</si>
  <si>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</si>
  <si>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</si>
  <si>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</si>
  <si>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</si>
  <si>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</si>
  <si>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</si>
  <si>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</si>
  <si>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</si>
  <si>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</si>
  <si>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</si>
  <si>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</si>
  <si>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</si>
  <si>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</si>
  <si>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</si>
  <si>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</si>
  <si>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</si>
  <si>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</si>
  <si>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</si>
  <si>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</si>
  <si>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</si>
  <si>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</si>
  <si>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</si>
  <si>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</si>
  <si>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</si>
  <si>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</si>
  <si>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</si>
  <si>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</si>
  <si>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</si>
  <si>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</si>
  <si>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</si>
  <si>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</si>
  <si>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</si>
  <si>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</si>
  <si>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</si>
  <si>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</si>
  <si>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</si>
  <si>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</si>
  <si>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</si>
  <si>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</si>
  <si>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</si>
  <si>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</si>
  <si>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</si>
  <si>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</si>
  <si>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</si>
  <si>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</si>
  <si>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</si>
  <si>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</si>
  <si>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</si>
  <si>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</si>
  <si>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</si>
  <si>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</si>
  <si>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</si>
  <si>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</si>
  <si>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</si>
  <si>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</si>
  <si>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</si>
  <si>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</si>
  <si>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</si>
  <si>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</si>
  <si>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</si>
  <si>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</si>
  <si>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</si>
  <si>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</si>
  <si>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</si>
  <si>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</si>
  <si>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</si>
  <si>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</si>
  <si>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</si>
  <si>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</si>
  <si>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</si>
  <si>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</si>
  <si>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</si>
  <si>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</si>
  <si>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</si>
  <si>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</si>
  <si>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</si>
  <si>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</si>
  <si>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</si>
  <si>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</si>
  <si>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</si>
  <si>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</si>
  <si>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</si>
  <si>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</si>
  <si>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</si>
  <si>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</si>
  <si>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</si>
  <si>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</si>
  <si>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</si>
  <si>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</si>
  <si>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</si>
  <si>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</si>
  <si>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</si>
  <si>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</si>
  <si>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</si>
  <si>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</si>
  <si>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</si>
  <si>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</si>
  <si>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</si>
  <si>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</si>
  <si>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</si>
  <si>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</si>
  <si>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</si>
  <si>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</si>
  <si>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</si>
  <si>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</si>
  <si>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</si>
  <si>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</si>
  <si>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</si>
  <si>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</si>
  <si>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</si>
  <si>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</si>
  <si>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</si>
  <si>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</si>
  <si>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</si>
  <si>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</si>
  <si>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</si>
  <si>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</si>
  <si>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</si>
  <si>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</si>
  <si>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</si>
  <si>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</si>
  <si>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</si>
  <si>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</si>
  <si>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</si>
  <si>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</si>
  <si>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</si>
  <si>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</si>
  <si>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</si>
  <si>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</si>
  <si>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</si>
  <si>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</si>
  <si>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</si>
  <si>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</si>
  <si>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</si>
  <si>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</si>
  <si>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</si>
  <si>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</si>
  <si>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</si>
  <si>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</si>
  <si>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</si>
  <si>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</si>
  <si>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</si>
  <si>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</si>
  <si>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</si>
  <si>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</si>
  <si>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</si>
  <si>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</si>
  <si>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</si>
  <si>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</si>
  <si>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</si>
  <si>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</si>
  <si>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</si>
  <si>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</si>
  <si>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</si>
  <si>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</si>
  <si>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</si>
  <si>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</si>
  <si>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</si>
  <si>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</si>
  <si>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</si>
  <si>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</si>
  <si>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</si>
  <si>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</si>
  <si>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</si>
  <si>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</si>
  <si>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</si>
  <si>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</si>
  <si>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</si>
  <si>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</si>
  <si>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</si>
  <si>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</si>
  <si>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</si>
  <si>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</si>
  <si>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</si>
  <si>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</si>
  <si>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</si>
  <si>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</si>
  <si>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</si>
  <si>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</si>
  <si>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</si>
  <si>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</si>
  <si>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</si>
  <si>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</si>
  <si>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</si>
  <si>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</si>
  <si>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</si>
  <si>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</si>
  <si>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</si>
  <si>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</si>
  <si>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</si>
  <si>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</si>
  <si>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</si>
  <si>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</si>
  <si>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</si>
  <si>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</si>
  <si>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</si>
  <si>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</si>
  <si>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</si>
  <si>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</si>
  <si>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</si>
  <si>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</si>
  <si>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</si>
  <si>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</si>
  <si>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</si>
  <si>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</si>
  <si>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</si>
  <si>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</si>
  <si>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</si>
  <si>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</si>
  <si>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</si>
  <si>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</si>
  <si>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</si>
  <si>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</si>
  <si>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</si>
  <si>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</si>
  <si>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</si>
  <si>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</si>
  <si>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</si>
  <si>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</si>
  <si>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</si>
  <si>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</si>
  <si>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</si>
  <si>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</si>
  <si>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</si>
  <si>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</si>
  <si>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</si>
  <si>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</si>
  <si>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</si>
  <si>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</si>
  <si>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</si>
  <si>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</si>
  <si>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</si>
  <si>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</si>
  <si>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</si>
  <si>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</si>
  <si>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</si>
  <si>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</si>
  <si>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</si>
  <si>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</si>
  <si>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</si>
  <si>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</si>
  <si>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</si>
  <si>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</si>
  <si>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</si>
  <si>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</si>
  <si>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</si>
  <si>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</si>
  <si>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</si>
  <si>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</si>
  <si>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</si>
  <si>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</si>
  <si>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</si>
  <si>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</si>
  <si>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</si>
  <si>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</si>
  <si>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</si>
  <si>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</si>
  <si>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</si>
  <si>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</si>
  <si>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</si>
  <si>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</si>
  <si>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</si>
  <si>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</si>
  <si>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</si>
  <si>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</si>
  <si>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</si>
  <si>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</si>
  <si>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</si>
  <si>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</si>
  <si>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</si>
  <si>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</si>
  <si>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</si>
  <si>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</si>
  <si>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</si>
  <si>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</si>
  <si>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</si>
  <si>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</si>
  <si>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</si>
  <si>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</si>
  <si>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</si>
  <si>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</si>
  <si>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</si>
  <si>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</si>
  <si>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</si>
  <si>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</si>
  <si>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</si>
  <si>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</si>
  <si>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</si>
  <si>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</si>
  <si>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</si>
  <si>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</si>
  <si>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</si>
  <si>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</si>
  <si>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</si>
  <si>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</si>
  <si>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</si>
  <si>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</si>
  <si>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</si>
  <si>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</si>
  <si>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</si>
  <si>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</si>
  <si>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</si>
  <si>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</si>
  <si>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</si>
  <si>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</si>
  <si>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</si>
  <si>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</si>
  <si>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</si>
  <si>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</si>
  <si>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</si>
  <si>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</si>
  <si>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</si>
  <si>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</si>
  <si>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</si>
  <si>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</si>
  <si>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</si>
  <si>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</si>
  <si>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</si>
  <si>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</si>
  <si>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</si>
  <si>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</si>
  <si>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</si>
  <si>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</si>
  <si>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</si>
  <si>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</si>
  <si>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</si>
  <si>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</si>
  <si>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</si>
  <si>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</si>
  <si>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</si>
  <si>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</si>
  <si>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</si>
  <si>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</si>
  <si>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</si>
  <si>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</si>
  <si>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</si>
  <si>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</si>
  <si>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</si>
  <si>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</si>
  <si>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</si>
  <si>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</si>
  <si>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</si>
  <si>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</si>
  <si>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</si>
  <si>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</si>
  <si>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</si>
  <si>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</si>
  <si>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</si>
  <si>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</si>
  <si>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</si>
  <si>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</si>
  <si>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</si>
  <si>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</si>
  <si>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</si>
  <si>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</si>
  <si>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</si>
  <si>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</si>
  <si>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</si>
  <si>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</si>
  <si>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</si>
  <si>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</si>
  <si>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</si>
  <si>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</si>
  <si>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</si>
  <si>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</si>
  <si>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</si>
  <si>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</si>
  <si>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</si>
  <si>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</si>
  <si>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</si>
  <si>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</si>
  <si>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</si>
  <si>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</si>
  <si>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</si>
  <si>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</si>
  <si>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</si>
  <si>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</si>
  <si>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</si>
  <si>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</si>
  <si>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</si>
  <si>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</si>
  <si>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</si>
  <si>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</si>
  <si>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</si>
  <si>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</si>
  <si>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</si>
  <si>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</si>
  <si>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</si>
  <si>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</si>
  <si>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</si>
  <si>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</si>
  <si>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</si>
  <si>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</si>
  <si>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</si>
  <si>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</si>
  <si>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</si>
  <si>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</si>
  <si>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</si>
  <si>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</si>
  <si>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</si>
  <si>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</si>
  <si>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</si>
  <si>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</si>
  <si>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</si>
  <si>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</si>
  <si>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</si>
  <si>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</si>
  <si>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</si>
  <si>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</si>
  <si>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</si>
  <si>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</si>
  <si>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</si>
  <si>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</si>
  <si>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</si>
  <si>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</si>
  <si>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</si>
  <si>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</si>
  <si>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</si>
  <si>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</si>
  <si>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</si>
  <si>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</si>
  <si>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</si>
  <si>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</si>
  <si>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</si>
  <si>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</si>
  <si>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</si>
  <si>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</si>
  <si>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</si>
  <si>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</si>
  <si>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</si>
  <si>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</si>
  <si>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</si>
  <si>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</si>
  <si>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</si>
  <si>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</si>
  <si>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</si>
  <si>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</si>
  <si>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</si>
  <si>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</si>
  <si>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</si>
  <si>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</si>
  <si>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</si>
  <si>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</si>
  <si>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</si>
  <si>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</si>
  <si>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</si>
  <si>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</si>
  <si>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</si>
  <si>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</si>
  <si>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</si>
  <si>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</si>
  <si>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</si>
  <si>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</si>
  <si>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</si>
  <si>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</si>
  <si>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</si>
  <si>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</si>
  <si>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</si>
  <si>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</si>
  <si>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</si>
  <si>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</si>
  <si>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</si>
  <si>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</si>
  <si>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</si>
  <si>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</si>
  <si>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</si>
  <si>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</si>
  <si>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</si>
  <si>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</si>
  <si>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</si>
  <si>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</si>
  <si>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</si>
  <si>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</si>
  <si>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</si>
  <si>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</si>
  <si>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</si>
  <si>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</si>
  <si>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</si>
  <si>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</si>
  <si>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</si>
  <si>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</si>
  <si>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</si>
  <si>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</si>
  <si>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</si>
  <si>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</si>
  <si>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</si>
  <si>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</si>
  <si>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</si>
  <si>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</si>
  <si>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</si>
  <si>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</si>
  <si>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</si>
  <si>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</si>
  <si>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</si>
  <si>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</si>
  <si>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</si>
  <si>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</si>
  <si>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</si>
  <si>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</si>
  <si>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</si>
  <si>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</si>
  <si>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</si>
  <si>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</si>
  <si>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</si>
  <si>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</si>
  <si>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</si>
  <si>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</si>
  <si>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</si>
  <si>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</si>
  <si>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</si>
  <si>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</si>
  <si>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</si>
  <si>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</si>
  <si>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</si>
  <si>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</si>
  <si>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</si>
  <si>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</si>
  <si>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</si>
  <si>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</si>
  <si>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</si>
  <si>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</si>
  <si>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</si>
  <si>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</si>
  <si>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</si>
  <si>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</si>
  <si>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</si>
  <si>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</si>
  <si>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</si>
  <si>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</si>
  <si>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</si>
  <si>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</si>
  <si>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</si>
  <si>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</si>
  <si>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</si>
  <si>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</si>
  <si>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</si>
  <si>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</si>
  <si>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</si>
  <si>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</si>
  <si>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</si>
  <si>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</si>
  <si>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</si>
  <si>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</si>
  <si>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</si>
  <si>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</si>
  <si>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</si>
  <si>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</si>
  <si>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</si>
  <si>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</si>
  <si>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</si>
  <si>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</si>
  <si>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</si>
  <si>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</si>
  <si>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</si>
  <si>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</si>
  <si>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</si>
  <si>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</si>
  <si>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</si>
  <si>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</si>
  <si>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</si>
  <si>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</si>
  <si>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</si>
  <si>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</si>
  <si>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</si>
  <si>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</si>
  <si>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</si>
  <si>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</si>
  <si>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</si>
  <si>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</si>
  <si>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</si>
  <si>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</si>
  <si>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</si>
  <si>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</si>
  <si>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</si>
  <si>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</si>
  <si>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</si>
  <si>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</si>
  <si>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</si>
  <si>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</si>
  <si>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</si>
  <si>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</si>
  <si>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</si>
  <si>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</si>
  <si>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</si>
  <si>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</si>
  <si>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</si>
  <si>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</si>
  <si>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</si>
  <si>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</si>
  <si>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</si>
  <si>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</si>
  <si>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</si>
  <si>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</si>
  <si>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</si>
  <si>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</si>
  <si>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</si>
  <si>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</si>
  <si>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</si>
  <si>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</si>
  <si>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</si>
  <si>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</si>
  <si>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</si>
  <si>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</si>
  <si>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</si>
  <si>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</si>
  <si>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</si>
  <si>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</si>
  <si>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</si>
  <si>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</si>
  <si>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</si>
  <si>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</si>
  <si>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</si>
  <si>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</si>
  <si>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</si>
  <si>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</si>
  <si>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</si>
  <si>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</si>
  <si>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</si>
  <si>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</si>
  <si>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</si>
  <si>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</si>
  <si>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</si>
  <si>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</si>
  <si>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</si>
  <si>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</si>
  <si>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</si>
  <si>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</si>
  <si>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</si>
  <si>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</si>
  <si>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</si>
  <si>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</si>
  <si>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</si>
  <si>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</si>
  <si>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</si>
  <si>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</si>
  <si>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</si>
  <si>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</si>
  <si>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</si>
  <si>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</si>
  <si>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</si>
  <si>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</si>
  <si>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</si>
  <si>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</si>
  <si>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</si>
  <si>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</si>
  <si>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</si>
  <si>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</si>
  <si>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</si>
  <si>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</si>
  <si>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</si>
  <si>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</si>
  <si>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</si>
  <si>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</si>
  <si>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</si>
  <si>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</si>
  <si>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</si>
  <si>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</si>
  <si>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</si>
  <si>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</si>
  <si>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</si>
  <si>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</si>
  <si>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</si>
  <si>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</si>
  <si>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</si>
  <si>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</si>
  <si>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</si>
  <si>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</si>
  <si>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</si>
  <si>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</si>
  <si>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</si>
  <si>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</si>
  <si>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</si>
  <si>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</si>
  <si>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</si>
  <si>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</si>
  <si>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</si>
  <si>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</si>
  <si>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</si>
  <si>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</si>
  <si>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</si>
  <si>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</si>
  <si>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</si>
  <si>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</si>
  <si>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</si>
  <si>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</si>
  <si>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</si>
  <si>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</si>
  <si>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</si>
  <si>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</si>
  <si>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</si>
  <si>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</si>
  <si>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</si>
  <si>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</si>
  <si>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</si>
  <si>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</si>
  <si>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</si>
  <si>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</si>
  <si>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</si>
  <si>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</si>
  <si>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</si>
  <si>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</si>
  <si>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</si>
  <si>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</si>
  <si>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</si>
  <si>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</si>
  <si>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</si>
  <si>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</si>
  <si>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</si>
  <si>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</si>
  <si>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</si>
  <si>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</si>
  <si>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</si>
  <si>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</si>
  <si>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</si>
  <si>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</si>
  <si>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</si>
  <si>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</si>
  <si>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</si>
  <si>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</si>
  <si>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</si>
  <si>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</si>
  <si>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</si>
  <si>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</si>
  <si>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</si>
  <si>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</si>
  <si>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</si>
  <si>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</si>
  <si>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</si>
  <si>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</si>
  <si>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</si>
  <si>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</si>
  <si>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</si>
  <si>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</si>
  <si>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</si>
  <si>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</si>
  <si>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</si>
  <si>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</si>
  <si>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</si>
  <si>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</si>
  <si>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</si>
  <si>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</si>
  <si>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</si>
  <si>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</si>
  <si>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</si>
  <si>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</si>
  <si>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</si>
  <si>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</si>
  <si>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</si>
  <si>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</si>
  <si>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</si>
  <si>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</si>
  <si>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</si>
  <si>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</si>
  <si>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</si>
  <si>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</si>
  <si>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</si>
  <si>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</si>
  <si>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</si>
  <si>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</si>
  <si>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</si>
  <si>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</si>
  <si>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</si>
  <si>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</si>
  <si>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</si>
  <si>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</si>
  <si>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</si>
  <si>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</si>
  <si>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</si>
  <si>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</si>
  <si>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</si>
  <si>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</si>
  <si>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</si>
  <si>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</si>
  <si>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</si>
  <si>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</si>
  <si>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</si>
  <si>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</si>
  <si>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</si>
  <si>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</si>
  <si>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</si>
  <si>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</si>
  <si>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</si>
  <si>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</si>
  <si>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</si>
  <si>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</si>
  <si>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</si>
  <si>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</si>
  <si>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</si>
  <si>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</si>
  <si>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</si>
  <si>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</si>
  <si>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</si>
  <si>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</si>
  <si>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</si>
  <si>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</si>
  <si>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</si>
  <si>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</si>
  <si>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</si>
  <si>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</si>
  <si>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</si>
  <si>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</si>
  <si>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</si>
  <si>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</si>
  <si>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</si>
  <si>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</si>
  <si>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</si>
  <si>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</si>
  <si>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</si>
  <si>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</si>
  <si>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</si>
  <si>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</si>
  <si>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</si>
  <si>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</si>
  <si>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</si>
  <si>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</si>
  <si>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</si>
  <si>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</si>
  <si>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</si>
  <si>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</si>
  <si>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</si>
  <si>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</si>
  <si>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</si>
  <si>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</si>
  <si>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</si>
  <si>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</si>
  <si>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</si>
  <si>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</si>
  <si>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</si>
  <si>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</si>
  <si>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</si>
  <si>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</si>
  <si>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</si>
  <si>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</si>
  <si>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</si>
  <si>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</si>
  <si>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</si>
  <si>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</si>
  <si>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</si>
  <si>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</si>
  <si>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</si>
  <si>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</si>
  <si>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</si>
  <si>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</si>
  <si>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</si>
  <si>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</si>
  <si>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</si>
  <si>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</si>
  <si>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</si>
  <si>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</si>
  <si>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</si>
  <si>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</si>
  <si>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</si>
  <si>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</si>
  <si>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</si>
  <si>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</si>
  <si>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</si>
  <si>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</si>
  <si>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</si>
  <si>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</si>
  <si>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</si>
  <si>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</si>
  <si>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</si>
  <si>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</si>
  <si>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</si>
  <si>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</si>
  <si>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</si>
  <si>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</si>
  <si>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</si>
  <si>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</si>
  <si>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</si>
  <si>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</si>
  <si>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</si>
  <si>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</si>
  <si>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</si>
  <si>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</si>
  <si>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</si>
  <si>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</si>
  <si>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</si>
  <si>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</si>
  <si>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</si>
  <si>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</si>
  <si>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</si>
  <si>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</si>
  <si>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</si>
  <si>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</si>
  <si>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</si>
  <si>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</si>
  <si>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</si>
  <si>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</si>
  <si>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</si>
  <si>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</si>
  <si>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</si>
  <si>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</si>
  <si>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</si>
  <si>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</si>
  <si>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</si>
  <si>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</si>
  <si>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</si>
  <si>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</si>
  <si>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</si>
  <si>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</si>
  <si>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</si>
  <si>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</si>
  <si>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</si>
  <si>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</si>
  <si>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</si>
  <si>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</si>
  <si>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</si>
  <si>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</si>
  <si>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</si>
  <si>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</si>
  <si>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</si>
  <si>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</si>
  <si>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</si>
  <si>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</si>
  <si>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</si>
  <si>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</si>
  <si>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</si>
  <si>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</si>
  <si>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</si>
  <si>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</si>
  <si>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</si>
  <si>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</si>
  <si>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</si>
  <si>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</si>
  <si>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</si>
  <si>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</si>
  <si>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</si>
  <si>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</si>
  <si>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</si>
  <si>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</si>
  <si>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</si>
  <si>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</si>
  <si>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</si>
  <si>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</si>
  <si>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</si>
  <si>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</si>
  <si>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</si>
  <si>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</si>
  <si>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</si>
  <si>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</si>
  <si>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</si>
  <si>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</si>
  <si>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</si>
  <si>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</si>
  <si>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</si>
  <si>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</si>
  <si>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</si>
  <si>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</si>
  <si>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</si>
  <si>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</si>
  <si>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</si>
  <si>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</si>
  <si>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</si>
  <si>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</si>
  <si>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</si>
  <si>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</si>
  <si>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</si>
  <si>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</si>
  <si>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</si>
  <si>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</si>
  <si>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</si>
  <si>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</si>
  <si>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</si>
  <si>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</si>
  <si>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</si>
  <si>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</si>
  <si>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</si>
  <si>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</si>
  <si>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</si>
  <si>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</si>
  <si>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</si>
  <si>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</si>
  <si>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</si>
  <si>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</si>
  <si>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</si>
  <si>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</si>
  <si>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</si>
  <si>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</si>
  <si>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</si>
  <si>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</si>
  <si>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</si>
  <si>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</si>
  <si>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</si>
  <si>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</si>
  <si>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</si>
  <si>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</si>
  <si>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</si>
  <si>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</si>
  <si>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</si>
  <si>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</si>
  <si>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</si>
  <si>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</si>
  <si>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</si>
  <si>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</si>
  <si>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</si>
  <si>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</si>
  <si>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</si>
  <si>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</si>
  <si>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</si>
  <si>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</si>
  <si>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</si>
  <si>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</si>
  <si>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</si>
  <si>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</si>
  <si>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</si>
  <si>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</si>
  <si>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</si>
  <si>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</si>
  <si>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</si>
  <si>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</si>
  <si>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</si>
  <si>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</si>
  <si>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</si>
  <si>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</si>
  <si>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</si>
  <si>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</si>
  <si>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</si>
  <si>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</si>
  <si>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</si>
  <si>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</si>
  <si>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</si>
  <si>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</si>
  <si>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</si>
  <si>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</si>
  <si>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</si>
  <si>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</si>
  <si>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</si>
  <si>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</si>
  <si>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</si>
  <si>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</si>
  <si>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</si>
  <si>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</si>
  <si>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</si>
  <si>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</si>
  <si>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</si>
  <si>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</si>
  <si>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</si>
  <si>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</si>
  <si>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</si>
  <si>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</si>
  <si>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</si>
  <si>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</si>
  <si>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</si>
  <si>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</si>
  <si>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</si>
  <si>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</si>
  <si>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</si>
  <si>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</si>
  <si>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</si>
  <si>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</si>
  <si>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</si>
  <si>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</si>
  <si>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</si>
  <si>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</si>
  <si>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</si>
  <si>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</si>
  <si>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</si>
  <si>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</si>
  <si>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</si>
  <si>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</si>
  <si>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</si>
  <si>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</si>
  <si>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</si>
  <si>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</si>
  <si>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</si>
  <si>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</si>
  <si>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</si>
  <si>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</si>
  <si>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</si>
  <si>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</si>
  <si>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</si>
  <si>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</si>
  <si>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</si>
  <si>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</si>
  <si>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</si>
  <si>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</si>
  <si>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</si>
  <si>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</si>
  <si>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</si>
  <si>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</si>
  <si>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</si>
  <si>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</si>
  <si>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</si>
  <si>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</si>
  <si>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</si>
  <si>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</si>
  <si>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</si>
  <si>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</si>
  <si>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</si>
  <si>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</si>
  <si>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</si>
  <si>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</si>
  <si>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</si>
  <si>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</si>
  <si>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</si>
  <si>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</si>
  <si>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</si>
  <si>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</si>
  <si>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</si>
  <si>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</si>
  <si>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</si>
  <si>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</si>
  <si>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</si>
  <si>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</si>
  <si>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</si>
  <si>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</si>
  <si>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</si>
  <si>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</si>
  <si>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</si>
  <si>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</si>
  <si>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</si>
  <si>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</si>
  <si>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</si>
  <si>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</si>
  <si>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</si>
  <si>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</si>
  <si>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</si>
  <si>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</si>
  <si>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</si>
  <si>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</si>
  <si>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</si>
  <si>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</si>
  <si>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</si>
  <si>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</si>
  <si>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</si>
  <si>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</si>
  <si>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</si>
  <si>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</si>
  <si>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</si>
  <si>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</si>
  <si>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</si>
  <si>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</si>
  <si>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</si>
  <si>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</si>
  <si>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</si>
  <si>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</si>
  <si>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</si>
  <si>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</si>
  <si>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</si>
  <si>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</si>
  <si>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</si>
  <si>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</si>
  <si>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</si>
  <si>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</si>
  <si>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</si>
  <si>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</si>
  <si>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</si>
  <si>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</si>
  <si>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</si>
  <si>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</si>
  <si>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</si>
  <si>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</si>
  <si>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</si>
  <si>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</si>
  <si>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</si>
  <si>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</si>
  <si>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</si>
  <si>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</si>
  <si>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</si>
  <si>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</si>
  <si>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</si>
  <si>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</si>
  <si>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</si>
  <si>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</si>
  <si>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</si>
  <si>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</si>
  <si>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</si>
  <si>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</si>
  <si>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</si>
  <si>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</si>
  <si>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</si>
  <si>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</si>
  <si>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</si>
  <si>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</si>
  <si>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</si>
  <si>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</si>
  <si>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</si>
  <si>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</si>
  <si>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</si>
  <si>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</si>
  <si>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</si>
  <si>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</si>
  <si>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</si>
  <si>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</si>
  <si>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</si>
  <si>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</si>
  <si>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</si>
  <si>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</si>
  <si>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</si>
  <si>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</si>
  <si>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</si>
  <si>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</si>
  <si>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</si>
  <si>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</si>
  <si>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</si>
  <si>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</si>
  <si>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</si>
  <si>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</si>
  <si>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</si>
  <si>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</si>
  <si>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</si>
  <si>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</si>
  <si>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</si>
  <si>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</si>
  <si>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</si>
  <si>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</si>
  <si>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</si>
  <si>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</si>
  <si>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</si>
  <si>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</si>
  <si>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</si>
  <si>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</si>
  <si>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</si>
  <si>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</si>
  <si>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</si>
  <si>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</si>
  <si>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</si>
  <si>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</si>
  <si>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</si>
  <si>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</si>
  <si>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</si>
  <si>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</si>
  <si>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</si>
  <si>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</si>
  <si>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</si>
  <si>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</si>
  <si>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</si>
  <si>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</si>
  <si>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</si>
  <si>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</si>
  <si>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</si>
  <si>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</si>
  <si>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</si>
  <si>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</si>
  <si>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</si>
  <si>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</si>
  <si>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</si>
  <si>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</si>
  <si>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</si>
  <si>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</si>
  <si>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</si>
  <si>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</si>
  <si>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</si>
  <si>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</si>
  <si>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</si>
  <si>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</si>
  <si>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</si>
  <si>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</si>
  <si>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</si>
  <si>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</si>
  <si>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</si>
  <si>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</si>
  <si>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</si>
  <si>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</si>
  <si>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</si>
  <si>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</si>
  <si>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</si>
  <si>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</si>
  <si>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</si>
  <si>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</si>
  <si>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</si>
  <si>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</si>
  <si>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</si>
  <si>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</si>
  <si>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</si>
  <si>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</si>
  <si>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</si>
  <si>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</si>
  <si>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</si>
  <si>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</si>
  <si>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</si>
  <si>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</si>
  <si>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</si>
  <si>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</si>
  <si>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</si>
  <si>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</si>
  <si>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</si>
  <si>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</si>
  <si>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</si>
  <si>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</si>
  <si>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</si>
  <si>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</si>
  <si>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</si>
  <si>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</si>
  <si>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</si>
  <si>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</si>
  <si>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</si>
  <si>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</si>
  <si>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</si>
  <si>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</si>
  <si>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</si>
  <si>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</si>
  <si>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</si>
  <si>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</si>
  <si>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</si>
  <si>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</si>
  <si>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</si>
  <si>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</si>
  <si>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</si>
  <si>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</si>
  <si>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</si>
  <si>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</si>
  <si>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</si>
  <si>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</si>
  <si>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</si>
  <si>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</si>
  <si>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</si>
  <si>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</si>
  <si>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</si>
  <si>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</si>
  <si>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</si>
  <si>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</si>
  <si>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</si>
  <si>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</si>
  <si>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</si>
  <si>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</si>
  <si>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</si>
  <si>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</si>
  <si>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</si>
  <si>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</si>
  <si>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</si>
  <si>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</si>
  <si>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</si>
  <si>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</si>
  <si>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</si>
  <si>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</si>
  <si>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</si>
  <si>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</si>
  <si>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</si>
  <si>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</si>
  <si>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</si>
  <si>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</si>
  <si>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</si>
  <si>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</si>
  <si>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</si>
  <si>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</si>
  <si>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</si>
  <si>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</si>
  <si>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</si>
  <si>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</si>
  <si>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</si>
  <si>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</si>
  <si>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</si>
  <si>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</si>
  <si>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</si>
  <si>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</si>
  <si>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</si>
  <si>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</si>
  <si>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</si>
  <si>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</si>
  <si>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</si>
  <si>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</si>
  <si>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</si>
  <si>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</si>
  <si>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</si>
  <si>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</si>
  <si>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</si>
  <si>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</si>
  <si>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</si>
  <si>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</si>
  <si>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</si>
  <si>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</si>
  <si>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</si>
  <si>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</si>
  <si>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</si>
  <si>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</si>
  <si>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</si>
  <si>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</si>
  <si>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</si>
  <si>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</si>
  <si>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</si>
  <si>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</si>
  <si>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</si>
  <si>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</si>
  <si>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</si>
  <si>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</si>
  <si>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</si>
  <si>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</si>
  <si>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</si>
  <si>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</si>
  <si>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</si>
  <si>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</si>
  <si>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</si>
  <si>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</si>
  <si>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</si>
  <si>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</si>
  <si>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</si>
  <si>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</si>
  <si>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</si>
  <si>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</si>
  <si>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</si>
  <si>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</si>
  <si>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</si>
  <si>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</si>
  <si>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</si>
  <si>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</si>
  <si>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</si>
  <si>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</si>
  <si>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</si>
  <si>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</si>
  <si>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</si>
  <si>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</si>
  <si>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</si>
  <si>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</si>
  <si>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</si>
  <si>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</si>
  <si>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</si>
  <si>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</si>
  <si>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</si>
  <si>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</si>
  <si>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</si>
  <si>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</si>
  <si>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</si>
  <si>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</si>
  <si>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</si>
  <si>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</si>
  <si>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</si>
  <si>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</si>
  <si>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</si>
  <si>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</si>
  <si>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</si>
  <si>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</si>
  <si>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</si>
  <si>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</si>
  <si>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</si>
  <si>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</si>
  <si>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</si>
  <si>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</si>
  <si>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</si>
  <si>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</si>
  <si>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</si>
  <si>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</si>
  <si>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</si>
  <si>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</si>
  <si>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</si>
  <si>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</si>
  <si>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</si>
  <si>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</si>
  <si>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</si>
  <si>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</si>
  <si>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</si>
  <si>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</si>
  <si>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</si>
  <si>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</si>
  <si>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</si>
  <si>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</si>
  <si>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</si>
  <si>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</si>
  <si>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</si>
  <si>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</si>
  <si>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</si>
  <si>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</si>
  <si>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</si>
  <si>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</si>
  <si>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</si>
  <si>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</si>
  <si>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</si>
  <si>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</si>
  <si>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</si>
  <si>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</si>
  <si>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</si>
  <si>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</si>
  <si>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</si>
  <si>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</si>
  <si>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</si>
  <si>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</si>
  <si>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</si>
  <si>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</si>
  <si>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</si>
  <si>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</si>
  <si>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</si>
  <si>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</si>
  <si>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</si>
  <si>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</si>
  <si>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</si>
  <si>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</si>
  <si>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</si>
  <si>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</si>
  <si>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</si>
  <si>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</si>
  <si>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</si>
  <si>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</si>
  <si>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</si>
  <si>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</si>
  <si>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</si>
  <si>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</si>
  <si>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</si>
  <si>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</si>
  <si>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</si>
  <si>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</si>
  <si>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</si>
  <si>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</si>
  <si>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</si>
  <si>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</si>
  <si>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</si>
  <si>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</si>
  <si>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</si>
  <si>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</si>
  <si>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</si>
  <si>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</si>
  <si>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</si>
  <si>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</si>
  <si>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</si>
  <si>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</si>
  <si>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</si>
  <si>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</si>
  <si>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</si>
  <si>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</si>
  <si>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</si>
  <si>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</si>
  <si>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</si>
  <si>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</si>
  <si>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</si>
  <si>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</si>
  <si>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</si>
  <si>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</si>
  <si>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</si>
  <si>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</si>
  <si>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</si>
  <si>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</si>
  <si>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</si>
  <si>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</si>
  <si>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</si>
  <si>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</si>
  <si>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</si>
  <si>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</si>
  <si>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</si>
  <si>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</si>
  <si>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</si>
  <si>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</si>
  <si>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</si>
  <si>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</si>
  <si>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</si>
  <si>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</si>
  <si>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</si>
  <si>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</si>
  <si>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</si>
  <si>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</si>
  <si>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</si>
  <si>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</si>
  <si>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</si>
  <si>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</si>
  <si>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</si>
  <si>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</si>
  <si>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</si>
  <si>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</si>
  <si>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</si>
  <si>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</si>
  <si>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</si>
  <si>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</si>
  <si>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</si>
  <si>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</si>
  <si>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</si>
  <si>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</si>
  <si>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</si>
  <si>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</si>
  <si>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</si>
  <si>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</si>
  <si>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</si>
  <si>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</si>
  <si>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</si>
  <si>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</si>
  <si>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</si>
  <si>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</si>
  <si>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</si>
  <si>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</si>
  <si>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</si>
  <si>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</si>
  <si>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</si>
  <si>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</si>
  <si>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</si>
  <si>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</si>
  <si>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</si>
  <si>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</si>
  <si>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</si>
  <si>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</si>
  <si>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</si>
  <si>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</si>
  <si>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</si>
  <si>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</si>
  <si>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</si>
  <si>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</si>
  <si>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</si>
  <si>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</si>
  <si>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</si>
  <si>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</si>
  <si>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</si>
  <si>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</si>
  <si>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</si>
  <si>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</si>
  <si>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</si>
  <si>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</si>
  <si>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</si>
  <si>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</si>
  <si>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</si>
  <si>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</si>
  <si>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</si>
  <si>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</si>
  <si>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</si>
  <si>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</si>
  <si>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</si>
  <si>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</si>
  <si>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</si>
  <si>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</si>
  <si>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</si>
  <si>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</si>
  <si>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</si>
  <si>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</si>
  <si>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</si>
  <si>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</si>
  <si>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</si>
  <si>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</si>
  <si>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</si>
  <si>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</si>
  <si>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</si>
  <si>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</si>
  <si>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</si>
  <si>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</si>
  <si>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</si>
  <si>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</si>
  <si>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</si>
  <si>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</si>
  <si>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</si>
  <si>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</si>
  <si>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</si>
  <si>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</si>
  <si>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</si>
  <si>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</si>
  <si>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</si>
  <si>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</si>
  <si>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</si>
  <si>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</si>
  <si>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</si>
  <si>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</si>
  <si>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</si>
  <si>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</si>
  <si>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</si>
  <si>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</si>
  <si>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</si>
  <si>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</si>
  <si>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</si>
  <si>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</si>
  <si>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</si>
  <si>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</si>
  <si>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</si>
  <si>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</si>
  <si>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</si>
  <si>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</si>
  <si>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</si>
  <si>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</si>
  <si>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</si>
  <si>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</si>
  <si>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</si>
  <si>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</si>
  <si>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</si>
  <si>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</si>
  <si>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</si>
  <si>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</si>
  <si>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</si>
  <si>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</si>
  <si>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</si>
  <si>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</si>
  <si>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</si>
  <si>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</si>
  <si>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</si>
  <si>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</si>
  <si>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</si>
  <si>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</si>
  <si>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</si>
  <si>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</si>
  <si>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</si>
  <si>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</si>
  <si>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</si>
  <si>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</si>
  <si>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</si>
  <si>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</si>
  <si>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</si>
  <si>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</si>
  <si>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</si>
  <si>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</si>
  <si>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</si>
  <si>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</si>
  <si>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</si>
  <si>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</si>
  <si>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</si>
  <si>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</si>
  <si>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</si>
  <si>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</si>
  <si>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</si>
  <si>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</si>
  <si>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</si>
  <si>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</si>
  <si>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</si>
  <si>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</si>
  <si>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</si>
  <si>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</si>
  <si>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</si>
  <si>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</si>
  <si>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</si>
  <si>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</si>
  <si>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</si>
  <si>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</si>
  <si>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</si>
  <si>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</si>
  <si>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</si>
  <si>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</si>
  <si>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</si>
  <si>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</si>
  <si>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</si>
  <si>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</si>
  <si>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</si>
  <si>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</si>
  <si>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</si>
  <si>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</si>
  <si>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</si>
  <si>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</si>
  <si>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</si>
  <si>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</si>
  <si>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</si>
  <si>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</si>
  <si>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</si>
  <si>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</si>
  <si>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</si>
  <si>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</si>
  <si>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</si>
  <si>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</si>
  <si>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</si>
  <si>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</si>
  <si>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</si>
  <si>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</si>
  <si>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</si>
  <si>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</si>
  <si>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</si>
  <si>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</si>
  <si>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</si>
  <si>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</si>
  <si>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</si>
  <si>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</si>
  <si>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</si>
  <si>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</si>
  <si>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</si>
  <si>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</si>
  <si>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</si>
  <si>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</si>
  <si>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</si>
  <si>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</si>
  <si>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</si>
  <si>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</si>
  <si>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</si>
  <si>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</si>
  <si>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</si>
  <si>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</si>
  <si>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</si>
  <si>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</si>
  <si>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</si>
  <si>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</si>
  <si>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</si>
  <si>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</si>
  <si>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</si>
  <si>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</si>
  <si>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</si>
  <si>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</si>
  <si>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</si>
  <si>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</si>
  <si>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</si>
  <si>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</si>
  <si>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</si>
  <si>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</si>
  <si>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</si>
  <si>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</si>
  <si>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</si>
  <si>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</si>
  <si>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</si>
  <si>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</si>
  <si>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</si>
  <si>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</si>
  <si>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</si>
  <si>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</si>
  <si>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</si>
  <si>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</si>
  <si>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</si>
  <si>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</si>
  <si>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</si>
  <si>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</si>
  <si>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</si>
  <si>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</si>
  <si>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</si>
  <si>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</si>
  <si>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</si>
  <si>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</si>
  <si>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</si>
  <si>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</si>
  <si>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</si>
  <si>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</si>
  <si>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</si>
  <si>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</si>
  <si>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</si>
  <si>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</si>
  <si>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</si>
  <si>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</si>
  <si>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</si>
  <si>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</si>
  <si>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</si>
  <si>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</si>
  <si>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</si>
  <si>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</si>
  <si>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</si>
  <si>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</si>
  <si>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</si>
  <si>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</si>
  <si>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</si>
  <si>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</si>
  <si>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</si>
  <si>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</si>
  <si>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</si>
  <si>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</si>
  <si>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</si>
  <si>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</si>
  <si>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</si>
  <si>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</si>
  <si>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</si>
  <si>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</si>
  <si>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</si>
  <si>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</si>
  <si>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</si>
  <si>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</si>
  <si>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</si>
  <si>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</si>
  <si>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</si>
  <si>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</si>
  <si>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</si>
  <si>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</si>
  <si>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</si>
  <si>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</si>
  <si>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</si>
  <si>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</si>
  <si>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</si>
  <si>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</si>
  <si>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</si>
  <si>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</si>
  <si>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</si>
  <si>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</si>
  <si>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</si>
  <si>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</si>
  <si>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</si>
  <si>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</si>
  <si>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</si>
  <si>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</si>
  <si>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</si>
  <si>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</si>
  <si>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</si>
  <si>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</si>
  <si>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</si>
  <si>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</si>
  <si>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</si>
  <si>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</si>
  <si>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</si>
  <si>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</si>
  <si>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</si>
  <si>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</si>
  <si>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</si>
  <si>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</si>
  <si>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</si>
  <si>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</si>
  <si>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</si>
  <si>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</si>
  <si>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</si>
  <si>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</si>
  <si>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</si>
  <si>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</si>
  <si>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</si>
  <si>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</si>
  <si>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</si>
  <si>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</si>
  <si>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</si>
  <si>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</si>
  <si>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</si>
  <si>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</si>
  <si>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</si>
  <si>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</si>
  <si>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</si>
  <si>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</si>
  <si>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</si>
  <si>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</si>
  <si>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</si>
  <si>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</si>
  <si>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</si>
  <si>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</si>
  <si>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</si>
  <si>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</si>
  <si>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</si>
  <si>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</si>
  <si>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</si>
  <si>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</si>
  <si>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</si>
  <si>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</si>
  <si>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</si>
  <si>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</si>
  <si>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</si>
  <si>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</si>
  <si>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</si>
  <si>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</si>
  <si>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</si>
  <si>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</si>
  <si>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</si>
  <si>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</si>
  <si>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</si>
  <si>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</si>
  <si>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</si>
  <si>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</si>
  <si>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</si>
  <si>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</si>
  <si>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</si>
  <si>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</si>
  <si>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</si>
  <si>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</si>
  <si>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</si>
  <si>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</si>
  <si>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</si>
  <si>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</si>
  <si>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</si>
  <si>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</si>
  <si>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</si>
  <si>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</si>
  <si>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</si>
  <si>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</si>
  <si>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</si>
  <si>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</si>
  <si>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</si>
  <si>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</si>
  <si>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</si>
  <si>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</si>
  <si>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</si>
  <si>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</si>
  <si>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</si>
  <si>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</si>
  <si>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</si>
  <si>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</si>
  <si>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</si>
  <si>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</si>
  <si>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</si>
  <si>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</si>
  <si>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</si>
  <si>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</si>
  <si>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</si>
  <si>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</si>
  <si>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</si>
  <si>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</si>
  <si>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</si>
  <si>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</si>
  <si>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</si>
  <si>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</si>
  <si>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</si>
  <si>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</si>
  <si>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</si>
  <si>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</si>
  <si>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</si>
  <si>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</si>
  <si>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</si>
  <si>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</si>
  <si>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</si>
  <si>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</si>
  <si>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</si>
  <si>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</si>
  <si>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</si>
  <si>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</si>
  <si>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</si>
  <si>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</si>
  <si>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</si>
  <si>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</si>
  <si>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</si>
  <si>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</si>
  <si>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</si>
  <si>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</si>
  <si>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</si>
  <si>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</si>
  <si>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</si>
  <si>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</si>
  <si>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</si>
  <si>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</si>
  <si>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</si>
  <si>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</si>
  <si>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</si>
  <si>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</si>
  <si>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</si>
  <si>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</si>
  <si>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</si>
  <si>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</si>
  <si>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</si>
  <si>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</si>
  <si>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</si>
  <si>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</si>
  <si>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</si>
  <si>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</si>
  <si>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</si>
  <si>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</si>
  <si>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</si>
  <si>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</si>
  <si>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</si>
  <si>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</si>
  <si>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</si>
  <si>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</si>
  <si>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</si>
  <si>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</si>
  <si>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</si>
  <si>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</si>
  <si>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</si>
  <si>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</si>
  <si>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</si>
  <si>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</si>
  <si>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</si>
  <si>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</si>
  <si>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</si>
  <si>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</si>
  <si>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</si>
  <si>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</si>
  <si>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</si>
  <si>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</si>
  <si>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</si>
  <si>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</si>
  <si>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</si>
  <si>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</si>
  <si>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</si>
  <si>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</si>
  <si>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</si>
  <si>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</si>
  <si>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</si>
  <si>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</si>
  <si>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</si>
  <si>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</si>
  <si>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</si>
  <si>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</si>
  <si>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</si>
  <si>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</si>
  <si>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</si>
  <si>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</si>
  <si>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</si>
  <si>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</si>
  <si>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</si>
  <si>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</si>
  <si>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</si>
  <si>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</si>
  <si>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</si>
  <si>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</si>
  <si>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</si>
  <si>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</si>
  <si>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</si>
  <si>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</si>
  <si>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</si>
  <si>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</si>
  <si>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</si>
  <si>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</si>
  <si>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</si>
  <si>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</si>
  <si>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</si>
  <si>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</si>
  <si>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</si>
  <si>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</si>
  <si>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</si>
  <si>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</si>
  <si>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</si>
  <si>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</si>
  <si>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</si>
  <si>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</si>
  <si>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</si>
  <si>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</si>
  <si>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</si>
  <si>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</si>
  <si>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</si>
  <si>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</si>
  <si>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</si>
  <si>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</si>
  <si>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</si>
  <si>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</si>
  <si>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</si>
  <si>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</si>
  <si>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</si>
  <si>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</si>
  <si>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</si>
  <si>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</si>
  <si>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</si>
  <si>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</si>
  <si>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</si>
  <si>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</si>
  <si>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</si>
  <si>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</si>
  <si>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</si>
  <si>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</si>
  <si>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</si>
  <si>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</si>
  <si>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</si>
  <si>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</si>
  <si>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</si>
  <si>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</si>
  <si>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</si>
  <si>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</si>
  <si>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</si>
  <si>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</si>
  <si>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</si>
  <si>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</si>
  <si>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</si>
  <si>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</si>
  <si>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</si>
  <si>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</si>
  <si>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</si>
  <si>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</si>
  <si>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</si>
  <si>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</si>
  <si>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</si>
  <si>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</si>
  <si>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</si>
  <si>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</si>
  <si>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</si>
  <si>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</si>
  <si>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</si>
  <si>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</si>
  <si>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</si>
  <si>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</si>
  <si>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</si>
  <si>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</si>
  <si>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</si>
  <si>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</si>
  <si>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</si>
  <si>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</si>
  <si>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</si>
  <si>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</si>
  <si>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</si>
  <si>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</si>
  <si>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</si>
  <si>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</si>
  <si>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</si>
  <si>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</si>
  <si>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</si>
  <si>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</si>
  <si>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</si>
  <si>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</si>
  <si>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</si>
  <si>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</si>
  <si>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</si>
  <si>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</si>
  <si>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</si>
  <si>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</si>
  <si>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</si>
  <si>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</si>
  <si>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</si>
  <si>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</si>
  <si>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</si>
  <si>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</si>
  <si>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</si>
  <si>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</si>
  <si>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</si>
  <si>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</si>
  <si>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</si>
  <si>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</si>
  <si>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</si>
  <si>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</si>
  <si>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</si>
  <si>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</si>
  <si>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</si>
  <si>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</si>
  <si>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</si>
  <si>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</si>
  <si>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</si>
  <si>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</si>
  <si>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</si>
  <si>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</si>
  <si>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</si>
  <si>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</si>
  <si>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</si>
  <si>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</si>
  <si>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</si>
  <si>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</si>
  <si>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</si>
  <si>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</si>
  <si>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</si>
  <si>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</si>
  <si>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</si>
  <si>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</si>
  <si>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</si>
  <si>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</si>
  <si>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</si>
  <si>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</si>
  <si>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</si>
  <si>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</si>
  <si>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</si>
  <si>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</si>
  <si>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</si>
  <si>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</si>
  <si>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</si>
  <si>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</si>
  <si>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</si>
  <si>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</si>
  <si>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</si>
  <si>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</si>
  <si>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</si>
  <si>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</si>
  <si>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</si>
  <si>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</si>
  <si>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</si>
  <si>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</si>
  <si>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</si>
  <si>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</si>
  <si>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</si>
  <si>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</si>
  <si>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</si>
  <si>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</si>
  <si>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</si>
  <si>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</si>
  <si>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</si>
  <si>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</si>
  <si>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</si>
  <si>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</si>
  <si>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</si>
  <si>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</si>
  <si>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</si>
  <si>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</si>
  <si>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</si>
  <si>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</si>
  <si>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</si>
  <si>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</si>
  <si>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</si>
  <si>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</si>
  <si>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</si>
  <si>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</si>
  <si>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</si>
  <si>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</si>
  <si>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</si>
  <si>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</si>
  <si>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</si>
  <si>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</si>
  <si>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</si>
  <si>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</si>
  <si>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</si>
  <si>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</si>
  <si>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</si>
  <si>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</si>
  <si>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</si>
  <si>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</si>
  <si>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</si>
  <si>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</si>
  <si>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</si>
  <si>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</si>
  <si>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</si>
  <si>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</si>
  <si>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</si>
  <si>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</si>
  <si>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</si>
  <si>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</si>
  <si>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</si>
  <si>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</si>
  <si>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</si>
  <si>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</si>
  <si>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</si>
  <si>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</si>
  <si>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</si>
  <si>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</si>
  <si>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</si>
  <si>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</si>
  <si>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</si>
  <si>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</si>
  <si>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</si>
  <si>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</si>
  <si>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</si>
  <si>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</si>
  <si>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</si>
  <si>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</si>
  <si>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</si>
  <si>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</si>
  <si>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</si>
  <si>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</si>
  <si>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</si>
  <si>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</si>
  <si>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</si>
  <si>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</si>
  <si>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</si>
  <si>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</si>
  <si>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</si>
  <si>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</si>
  <si>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</si>
  <si>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</si>
  <si>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</si>
  <si>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</si>
  <si>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</si>
  <si>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</si>
  <si>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</si>
  <si>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</si>
  <si>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</si>
  <si>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</si>
  <si>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</si>
  <si>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</si>
  <si>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</si>
  <si>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</si>
  <si>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</si>
  <si>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</si>
  <si>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</si>
  <si>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</si>
  <si>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</si>
  <si>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</si>
  <si>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</si>
  <si>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</si>
  <si>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</si>
  <si>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</si>
  <si>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</si>
  <si>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</si>
  <si>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</si>
  <si>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</si>
  <si>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</si>
  <si>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</si>
  <si>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</si>
  <si>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</si>
  <si>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</si>
  <si>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</si>
  <si>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</si>
  <si>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</si>
  <si>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</si>
  <si>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</si>
  <si>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</si>
  <si>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</si>
  <si>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</si>
  <si>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</si>
  <si>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</si>
  <si>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</si>
  <si>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</si>
  <si>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</si>
  <si>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</si>
  <si>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</si>
  <si>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</si>
  <si>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</si>
  <si>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</si>
  <si>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</si>
  <si>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</si>
  <si>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</si>
  <si>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</si>
  <si>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</si>
  <si>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</si>
  <si>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</si>
  <si>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</si>
  <si>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</si>
  <si>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</si>
  <si>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</si>
  <si>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</si>
  <si>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</si>
  <si>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</si>
  <si>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</si>
  <si>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</si>
  <si>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</si>
  <si>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</si>
  <si>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</si>
  <si>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</si>
  <si>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</si>
  <si>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</si>
  <si>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</si>
  <si>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</si>
  <si>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</si>
  <si>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</si>
  <si>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</si>
  <si>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</si>
  <si>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</si>
  <si>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</si>
  <si>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</si>
  <si>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</si>
  <si>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</si>
  <si>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</si>
  <si>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</si>
  <si>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</si>
  <si>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</si>
  <si>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</si>
  <si>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</si>
  <si>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</si>
  <si>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</si>
  <si>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</si>
  <si>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</si>
  <si>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</si>
  <si>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</si>
  <si>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</si>
  <si>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</si>
  <si>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</si>
  <si>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</si>
  <si>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</si>
  <si>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</si>
  <si>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</si>
  <si>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</si>
  <si>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</si>
  <si>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</si>
  <si>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</si>
  <si>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</si>
  <si>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</si>
  <si>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</si>
  <si>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</si>
  <si>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</si>
  <si>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</si>
  <si>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</si>
  <si>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</si>
  <si>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</si>
  <si>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</si>
  <si>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</si>
  <si>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</si>
  <si>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</si>
  <si>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</si>
  <si>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</si>
  <si>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</si>
  <si>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</si>
  <si>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</si>
  <si>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</si>
  <si>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</si>
  <si>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</si>
  <si>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</si>
  <si>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</si>
  <si>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</si>
  <si>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</si>
  <si>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</si>
  <si>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</si>
  <si>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</si>
  <si>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</si>
  <si>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</si>
  <si>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</si>
  <si>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</si>
  <si>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</si>
  <si>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</si>
  <si>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</si>
  <si>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</si>
  <si>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</si>
  <si>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</si>
  <si>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</si>
  <si>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</si>
  <si>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</si>
  <si>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</si>
  <si>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</si>
  <si>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</si>
  <si>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</si>
  <si>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</si>
  <si>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</si>
  <si>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</si>
  <si>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</si>
  <si>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</si>
  <si>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</si>
  <si>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</si>
  <si>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</si>
  <si>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</si>
  <si>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</si>
  <si>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</si>
  <si>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</si>
  <si>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</si>
  <si>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</si>
  <si>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</si>
  <si>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</si>
  <si>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</si>
  <si>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</si>
  <si>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</si>
  <si>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</si>
  <si>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</si>
  <si>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</si>
  <si>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</si>
  <si>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</si>
  <si>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</si>
  <si>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</si>
  <si>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</si>
  <si>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</si>
  <si>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</si>
  <si>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</si>
  <si>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</si>
  <si>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</si>
  <si>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</si>
  <si>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</si>
  <si>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</si>
  <si>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</si>
  <si>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</si>
  <si>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</si>
  <si>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</si>
  <si>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</si>
  <si>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</si>
  <si>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</si>
  <si>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</si>
  <si>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</si>
  <si>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</si>
  <si>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</si>
  <si>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</si>
  <si>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</si>
  <si>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</si>
  <si>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</si>
  <si>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</si>
  <si>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</si>
  <si>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</si>
  <si>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</si>
  <si>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</si>
  <si>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</si>
  <si>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</si>
  <si>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</si>
  <si>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</si>
  <si>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</si>
  <si>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</si>
  <si>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</si>
  <si>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</si>
  <si>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</si>
  <si>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</si>
  <si>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</si>
  <si>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</si>
  <si>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</si>
  <si>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</si>
  <si>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</si>
  <si>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</si>
  <si>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</si>
  <si>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</si>
  <si>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</si>
  <si>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</si>
  <si>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</si>
  <si>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</si>
  <si>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</si>
  <si>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</si>
  <si>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</si>
  <si>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</si>
  <si>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</si>
  <si>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</si>
  <si>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</si>
  <si>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</si>
  <si>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</si>
  <si>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</si>
  <si>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</si>
  <si>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</si>
  <si>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</si>
  <si>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</si>
  <si>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</si>
  <si>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</si>
  <si>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</si>
  <si>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</si>
  <si>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</si>
  <si>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</si>
  <si>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</si>
  <si>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</si>
  <si>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</si>
  <si>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</si>
  <si>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</si>
  <si>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</si>
  <si>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</si>
  <si>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</si>
  <si>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</si>
  <si>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</si>
  <si>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</si>
  <si>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</si>
  <si>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</si>
  <si>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</si>
  <si>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</si>
  <si>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</si>
  <si>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</si>
  <si>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</si>
  <si>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</si>
  <si>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</si>
  <si>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</si>
  <si>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</si>
  <si>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</si>
  <si>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</si>
  <si>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</si>
  <si>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</si>
  <si>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</si>
  <si>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</si>
  <si>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</si>
  <si>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</si>
  <si>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</si>
  <si>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</si>
  <si>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</si>
  <si>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</si>
  <si>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</si>
  <si>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</si>
  <si>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</si>
  <si>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</si>
  <si>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</si>
  <si>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</si>
  <si>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</si>
  <si>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</si>
  <si>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</si>
  <si>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</si>
  <si>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</si>
  <si>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</si>
  <si>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</si>
  <si>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</si>
  <si>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</si>
  <si>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</si>
  <si>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</si>
  <si>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</si>
  <si>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</si>
  <si>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</si>
  <si>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</si>
  <si>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</si>
  <si>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</si>
  <si>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</si>
  <si>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</si>
  <si>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</si>
  <si>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</si>
  <si>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</si>
  <si>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</si>
  <si>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</si>
  <si>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</si>
  <si>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</si>
  <si>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</si>
  <si>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</si>
  <si>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</si>
  <si>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</si>
  <si>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</si>
  <si>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</si>
  <si>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</si>
  <si>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</si>
  <si>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</si>
  <si>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</si>
  <si>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</si>
  <si>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</si>
  <si>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</si>
  <si>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</si>
  <si>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</si>
  <si>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</si>
  <si>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</si>
  <si>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</si>
  <si>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</si>
  <si>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</si>
  <si>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</si>
  <si>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</si>
  <si>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</si>
  <si>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</si>
  <si>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</si>
  <si>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</si>
  <si>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</si>
  <si>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</si>
  <si>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</si>
  <si>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</si>
  <si>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</si>
  <si>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</si>
  <si>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</si>
  <si>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</si>
  <si>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</si>
  <si>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</si>
  <si>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</si>
  <si>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</si>
  <si>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</si>
  <si>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</si>
  <si>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</si>
  <si>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</si>
  <si>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</si>
  <si>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</si>
  <si>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</si>
  <si>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</si>
  <si>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</si>
  <si>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</si>
  <si>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</si>
  <si>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</si>
  <si>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</si>
  <si>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</si>
  <si>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</si>
  <si>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</si>
  <si>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</si>
  <si>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</si>
  <si>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</si>
  <si>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</si>
  <si>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</si>
  <si>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</si>
  <si>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</si>
  <si>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</si>
  <si>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</si>
  <si>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</si>
  <si>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</si>
  <si>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</si>
  <si>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</si>
  <si>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</si>
  <si>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</si>
  <si>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</si>
  <si>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</si>
  <si>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</si>
  <si>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</si>
  <si>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</si>
  <si>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</si>
  <si>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</si>
  <si>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</si>
  <si>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</si>
  <si>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</si>
  <si>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</si>
  <si>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</si>
  <si>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</si>
  <si>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</si>
  <si>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</si>
  <si>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</si>
  <si>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</si>
  <si>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</si>
  <si>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</si>
  <si>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</si>
  <si>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</si>
  <si>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</si>
  <si>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</si>
  <si>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</si>
  <si>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</si>
  <si>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</si>
  <si>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</si>
  <si>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</si>
  <si>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</si>
  <si>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</si>
  <si>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</si>
  <si>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</si>
  <si>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</si>
  <si>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</si>
  <si>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</si>
  <si>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</si>
  <si>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</si>
  <si>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</si>
  <si>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</si>
  <si>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</si>
  <si>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</si>
  <si>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</si>
  <si>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</si>
  <si>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</si>
  <si>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</si>
  <si>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</si>
  <si>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</si>
  <si>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</si>
  <si>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</si>
  <si>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</si>
  <si>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</si>
  <si>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</si>
  <si>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</si>
  <si>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</si>
  <si>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</si>
  <si>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</si>
  <si>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</si>
  <si>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</si>
  <si>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</si>
  <si>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</si>
  <si>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</si>
  <si>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</si>
  <si>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</si>
  <si>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</si>
  <si>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</si>
  <si>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</si>
  <si>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</si>
  <si>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</si>
  <si>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</si>
  <si>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</si>
  <si>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</si>
  <si>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</si>
  <si>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</si>
  <si>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</si>
  <si>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</si>
  <si>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</si>
  <si>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</si>
  <si>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</si>
  <si>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</si>
  <si>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</si>
  <si>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</si>
  <si>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</si>
  <si>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</si>
  <si>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</si>
  <si>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</si>
  <si>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</si>
  <si>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</si>
  <si>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</si>
  <si>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</si>
  <si>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</si>
  <si>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</si>
  <si>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</si>
  <si>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</si>
  <si>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</si>
  <si>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</si>
  <si>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</si>
  <si>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</si>
  <si>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</si>
  <si>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</si>
  <si>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</si>
  <si>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</si>
  <si>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</si>
  <si>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</si>
  <si>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</si>
  <si>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</si>
  <si>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</si>
  <si>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</si>
  <si>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</si>
  <si>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</si>
  <si>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</si>
  <si>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</si>
  <si>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</si>
  <si>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</si>
  <si>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</si>
  <si>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</si>
  <si>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</si>
  <si>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</si>
  <si>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</si>
  <si>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</si>
  <si>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</si>
  <si>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</si>
  <si>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</si>
  <si>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</si>
  <si>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</si>
  <si>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</si>
  <si>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</si>
  <si>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</si>
  <si>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</si>
  <si>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</si>
  <si>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</si>
  <si>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</si>
  <si>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</si>
  <si>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</si>
  <si>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</si>
  <si>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</si>
  <si>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</si>
  <si>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</si>
  <si>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</si>
  <si>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</si>
  <si>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</si>
  <si>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</si>
  <si>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</si>
  <si>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</si>
  <si>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</si>
  <si>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</si>
  <si>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</si>
  <si>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</si>
  <si>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</si>
  <si>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</si>
  <si>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</si>
  <si>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</si>
  <si>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</si>
  <si>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</si>
  <si>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</si>
  <si>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</si>
  <si>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</si>
  <si>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</si>
  <si>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</si>
  <si>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</si>
  <si>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</si>
  <si>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</si>
  <si>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</si>
  <si>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</si>
  <si>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</si>
  <si>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</si>
  <si>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</si>
  <si>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</si>
  <si>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</si>
  <si>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</si>
  <si>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</si>
  <si>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</si>
  <si>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</si>
  <si>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</si>
  <si>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</si>
  <si>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</si>
  <si>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</si>
  <si>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</si>
  <si>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</si>
  <si>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</si>
  <si>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</si>
  <si>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</si>
  <si>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</si>
  <si>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</si>
  <si>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</si>
  <si>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</si>
  <si>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</si>
  <si>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</si>
  <si>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</si>
  <si>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</si>
  <si>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</si>
  <si>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</si>
  <si>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</si>
  <si>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</si>
  <si>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</si>
  <si>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</si>
  <si>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</si>
  <si>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</si>
  <si>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</si>
  <si>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</si>
  <si>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</si>
  <si>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</si>
  <si>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</si>
  <si>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</si>
  <si>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</si>
  <si>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</si>
  <si>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</si>
  <si>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</si>
  <si>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</si>
  <si>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</si>
  <si>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</si>
  <si>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</si>
  <si>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</si>
  <si>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</si>
  <si>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</si>
  <si>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</si>
  <si>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</si>
  <si>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</si>
  <si>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</si>
  <si>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</si>
  <si>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</si>
  <si>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</si>
  <si>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</si>
  <si>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</si>
  <si>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</si>
  <si>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</si>
  <si>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</si>
  <si>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</si>
  <si>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</si>
  <si>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</si>
  <si>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</si>
  <si>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</si>
  <si>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</si>
  <si>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</si>
  <si>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</si>
  <si>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</si>
  <si>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</si>
  <si>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</si>
  <si>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</si>
  <si>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</si>
  <si>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</si>
  <si>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</si>
  <si>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</si>
  <si>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</si>
  <si>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</si>
  <si>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</si>
  <si>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</si>
  <si>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</si>
  <si>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</si>
  <si>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</si>
  <si>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</si>
  <si>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</si>
  <si>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</si>
  <si>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</si>
  <si>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</si>
  <si>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</si>
  <si>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</si>
  <si>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</si>
  <si>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</si>
  <si>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</si>
  <si>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</si>
  <si>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</si>
  <si>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</si>
  <si>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</si>
  <si>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</si>
  <si>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</si>
  <si>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</si>
  <si>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</si>
  <si>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</si>
  <si>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</si>
  <si>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</si>
  <si>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</si>
  <si>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</si>
  <si>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</si>
  <si>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</si>
  <si>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</si>
  <si>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</si>
  <si>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</si>
  <si>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</si>
  <si>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</si>
  <si>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</si>
  <si>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</si>
  <si>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</si>
  <si>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</si>
  <si>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</si>
  <si>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</si>
  <si>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</si>
  <si>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</si>
  <si>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</si>
  <si>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</si>
  <si>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</si>
  <si>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</si>
  <si>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</si>
  <si>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</si>
  <si>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</si>
  <si>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</si>
  <si>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</si>
  <si>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</si>
  <si>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</si>
  <si>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</si>
  <si>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</si>
  <si>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</si>
  <si>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</si>
  <si>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</si>
  <si>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</si>
  <si>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</si>
  <si>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</si>
  <si>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</si>
  <si>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</si>
  <si>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</si>
  <si>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</si>
  <si>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</si>
  <si>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</si>
  <si>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</si>
  <si>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</si>
  <si>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</si>
  <si>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</si>
  <si>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</si>
  <si>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</si>
  <si>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</si>
  <si>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</si>
  <si>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</si>
  <si>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</si>
  <si>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</si>
  <si>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</si>
  <si>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</si>
  <si>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</si>
  <si>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</si>
  <si>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</si>
  <si>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</si>
  <si>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</si>
  <si>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</si>
  <si>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</si>
  <si>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</si>
  <si>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</si>
  <si>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</si>
  <si>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</si>
  <si>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</si>
  <si>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</si>
  <si>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</si>
  <si>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</si>
  <si>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</si>
  <si>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</si>
  <si>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</si>
  <si>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</si>
  <si>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</si>
  <si>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</si>
  <si>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</si>
  <si>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</si>
  <si>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</si>
  <si>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</si>
  <si>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</si>
  <si>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</si>
  <si>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</si>
  <si>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</si>
  <si>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</si>
  <si>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</si>
  <si>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</si>
  <si>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</si>
  <si>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</si>
  <si>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</si>
  <si>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</si>
  <si>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</si>
  <si>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</si>
  <si>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</si>
  <si>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</si>
  <si>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</si>
  <si>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</si>
  <si>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</si>
  <si>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</si>
  <si>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</si>
  <si>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</si>
  <si>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</si>
  <si>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</si>
  <si>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</si>
  <si>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</si>
  <si>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</si>
  <si>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</si>
  <si>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</si>
  <si>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</si>
  <si>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</si>
  <si>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</si>
  <si>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</si>
  <si>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</si>
  <si>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</si>
  <si>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</si>
  <si>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</si>
  <si>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</si>
  <si>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</si>
  <si>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</si>
  <si>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</si>
  <si>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</si>
  <si>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</si>
  <si>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</si>
  <si>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</si>
  <si>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</si>
  <si>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</si>
  <si>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</si>
  <si>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</si>
  <si>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</si>
  <si>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</si>
  <si>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</si>
  <si>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</si>
  <si>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</si>
  <si>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</si>
  <si>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</si>
  <si>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</si>
  <si>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</si>
  <si>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</si>
  <si>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</si>
  <si>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</si>
  <si>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</si>
  <si>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</si>
  <si>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</si>
  <si>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</si>
  <si>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</si>
  <si>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</si>
  <si>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</si>
  <si>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</si>
  <si>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</si>
  <si>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</si>
  <si>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</si>
  <si>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</si>
  <si>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</si>
  <si>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</si>
  <si>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</si>
  <si>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</si>
  <si>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</si>
  <si>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</si>
  <si>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</si>
  <si>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</si>
  <si>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</si>
  <si>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</si>
  <si>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</si>
  <si>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</si>
  <si>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</si>
  <si>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</si>
  <si>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</si>
  <si>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</si>
  <si>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</si>
  <si>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</si>
  <si>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</si>
  <si>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</si>
  <si>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</si>
  <si>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</si>
  <si>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</si>
  <si>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</si>
  <si>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</si>
  <si>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</si>
  <si>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</si>
  <si>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</si>
  <si>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</si>
  <si>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</si>
  <si>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</si>
  <si>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</si>
  <si>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</si>
  <si>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</si>
  <si>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</si>
  <si>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</si>
  <si>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</si>
  <si>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</si>
  <si>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</si>
  <si>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</si>
  <si>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</si>
  <si>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</si>
  <si>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</si>
  <si>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</si>
  <si>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</si>
  <si>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</si>
  <si>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</si>
  <si>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</si>
  <si>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</si>
  <si>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</si>
  <si>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</si>
  <si>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</si>
  <si>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</si>
  <si>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</si>
  <si>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</si>
  <si>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</si>
  <si>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</si>
  <si>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</si>
  <si>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</si>
  <si>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</si>
  <si>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</si>
  <si>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</si>
  <si>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</si>
  <si>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</si>
  <si>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</si>
  <si>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</si>
  <si>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</si>
  <si>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</si>
  <si>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</si>
  <si>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</si>
  <si>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</si>
  <si>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</si>
  <si>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</si>
  <si>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</si>
  <si>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</si>
  <si>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</si>
  <si>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</si>
  <si>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</si>
  <si>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</si>
  <si>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</si>
  <si>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</si>
  <si>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</si>
  <si>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</si>
  <si>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</si>
  <si>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</si>
  <si>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</si>
  <si>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</si>
  <si>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</si>
  <si>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</si>
  <si>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</si>
  <si>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</si>
  <si>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</si>
  <si>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</si>
  <si>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</si>
  <si>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</si>
  <si>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</si>
  <si>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</si>
  <si>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</si>
  <si>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</si>
  <si>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</si>
  <si>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</si>
  <si>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</si>
  <si>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</si>
  <si>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</si>
  <si>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</si>
  <si>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</si>
  <si>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</si>
  <si>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</si>
  <si>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</si>
  <si>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</si>
  <si>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</si>
  <si>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</si>
  <si>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</si>
  <si>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</si>
  <si>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</si>
  <si>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</si>
  <si>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</si>
  <si>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</si>
  <si>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</si>
  <si>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</si>
  <si>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</si>
  <si>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</si>
  <si>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</si>
  <si>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</si>
  <si>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</si>
  <si>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</si>
  <si>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</si>
  <si>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</si>
  <si>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</si>
  <si>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</si>
  <si>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</si>
  <si>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</si>
  <si>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</si>
  <si>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</si>
  <si>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</si>
  <si>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</si>
  <si>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</si>
  <si>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</si>
  <si>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</si>
  <si>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</si>
  <si>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</si>
  <si>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</si>
  <si>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</si>
  <si>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</si>
  <si>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</si>
  <si>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</si>
  <si>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</si>
  <si>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</si>
  <si>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</si>
  <si>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</si>
  <si>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</si>
  <si>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</si>
  <si>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</si>
  <si>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</si>
  <si>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</si>
  <si>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</si>
  <si>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</si>
  <si>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</si>
  <si>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</si>
  <si>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</si>
  <si>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</si>
  <si>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</si>
  <si>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</si>
  <si>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</si>
  <si>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</si>
  <si>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</si>
  <si>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</si>
  <si>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</si>
  <si>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</si>
  <si>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</si>
  <si>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</si>
  <si>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</si>
  <si>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</si>
  <si>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</si>
  <si>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</si>
  <si>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</si>
  <si>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</si>
  <si>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</si>
  <si>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</si>
  <si>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</si>
  <si>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</si>
  <si>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</si>
  <si>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</si>
  <si>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</si>
  <si>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</si>
  <si>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</si>
  <si>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</si>
  <si>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</si>
  <si>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</si>
  <si>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</si>
  <si>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</si>
  <si>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</si>
  <si>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</si>
  <si>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</si>
  <si>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</si>
  <si>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</si>
  <si>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</si>
  <si>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</si>
  <si>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</si>
  <si>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</si>
  <si>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</si>
  <si>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</si>
  <si>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</si>
  <si>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</si>
  <si>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</si>
  <si>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</si>
  <si>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</si>
  <si>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</si>
  <si>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</si>
  <si>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</si>
  <si>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</si>
  <si>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</si>
  <si>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</si>
  <si>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</si>
  <si>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</si>
  <si>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</si>
  <si>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</si>
  <si>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</si>
  <si>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</si>
  <si>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</si>
  <si>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</si>
  <si>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</si>
  <si>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</si>
  <si>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</si>
  <si>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</si>
  <si>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</si>
  <si>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</si>
  <si>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</si>
  <si>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</si>
  <si>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</si>
  <si>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</si>
  <si>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</si>
  <si>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</si>
  <si>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</si>
  <si>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</si>
  <si>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</si>
  <si>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</si>
  <si>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</si>
  <si>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</si>
  <si>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</si>
  <si>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</si>
  <si>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</si>
  <si>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</si>
  <si>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</si>
  <si>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</si>
  <si>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</si>
  <si>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</si>
  <si>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</si>
  <si>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</si>
  <si>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</si>
  <si>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</si>
  <si>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</si>
  <si>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</si>
  <si>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</si>
  <si>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</si>
  <si>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</si>
  <si>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</si>
  <si>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</si>
  <si>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</si>
  <si>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</si>
  <si>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</si>
  <si>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</si>
  <si>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</si>
  <si>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</si>
  <si>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</si>
  <si>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</si>
  <si>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</si>
  <si>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</si>
  <si>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</si>
  <si>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</si>
  <si>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</si>
  <si>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</si>
  <si>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</si>
  <si>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</si>
  <si>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</si>
  <si>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</si>
  <si>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</si>
  <si>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</si>
  <si>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</si>
  <si>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</si>
  <si>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</si>
  <si>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</si>
  <si>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</si>
  <si>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</si>
  <si>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</si>
  <si>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</si>
  <si>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</si>
  <si>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</si>
  <si>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</si>
  <si>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</si>
  <si>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</si>
  <si>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</si>
  <si>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</si>
  <si>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</si>
  <si>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</si>
  <si>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</si>
  <si>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</si>
  <si>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</si>
  <si>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</si>
  <si>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</si>
  <si>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</si>
  <si>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</si>
  <si>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</si>
  <si>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</si>
  <si>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</si>
  <si>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</si>
  <si>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</si>
  <si>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</si>
  <si>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</si>
  <si>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</si>
  <si>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</si>
  <si>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</si>
  <si>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</si>
  <si>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</si>
  <si>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</si>
  <si>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</si>
  <si>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</si>
  <si>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</si>
  <si>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</si>
  <si>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</si>
  <si>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</si>
  <si>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</si>
  <si>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</si>
  <si>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</si>
  <si>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</si>
  <si>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</si>
  <si>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</si>
  <si>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</si>
  <si>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</si>
  <si>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</si>
  <si>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</si>
  <si>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</si>
  <si>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</si>
  <si>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</si>
  <si>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</si>
  <si>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</si>
  <si>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</si>
  <si>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</si>
  <si>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</si>
  <si>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</si>
  <si>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</si>
  <si>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</si>
  <si>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</si>
  <si>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</si>
  <si>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</si>
  <si>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</si>
  <si>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</si>
  <si>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</si>
  <si>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</si>
  <si>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</si>
  <si>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</si>
  <si>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</si>
  <si>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</si>
  <si>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</si>
  <si>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</si>
  <si>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</si>
  <si>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</si>
  <si>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</si>
  <si>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</si>
  <si>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</si>
  <si>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</si>
  <si>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</si>
  <si>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</si>
  <si>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</si>
  <si>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</si>
  <si>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</si>
  <si>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</si>
  <si>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</si>
  <si>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</si>
  <si>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</si>
  <si>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</si>
  <si>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</si>
  <si>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</si>
  <si>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</si>
  <si>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</si>
  <si>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</si>
  <si>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</si>
  <si>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</si>
  <si>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</si>
  <si>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</si>
  <si>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</si>
  <si>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</si>
  <si>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</si>
  <si>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</si>
  <si>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</si>
  <si>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</si>
  <si>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</si>
  <si>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</si>
  <si>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</si>
  <si>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</si>
  <si>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</si>
  <si>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</si>
  <si>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</si>
  <si>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</si>
  <si>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</si>
  <si>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</si>
  <si>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</si>
  <si>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</si>
  <si>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</si>
  <si>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</si>
  <si>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</si>
  <si>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</si>
  <si>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</si>
  <si>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</si>
  <si>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</si>
  <si>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</si>
  <si>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</si>
  <si>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</si>
  <si>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</si>
  <si>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</si>
  <si>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</si>
  <si>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</si>
  <si>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</si>
  <si>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</si>
  <si>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</si>
  <si>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</si>
  <si>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</si>
  <si>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</si>
  <si>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</si>
  <si>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</si>
  <si>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</si>
  <si>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</si>
  <si>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</si>
  <si>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</si>
  <si>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</si>
  <si>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</si>
  <si>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</si>
  <si>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</si>
  <si>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</si>
  <si>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</si>
  <si>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</si>
  <si>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</si>
  <si>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</si>
  <si>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</si>
  <si>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</si>
  <si>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</si>
  <si>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</si>
  <si>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</si>
  <si>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</si>
  <si>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</si>
  <si>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</si>
  <si>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</si>
  <si>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</si>
  <si>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</si>
  <si>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</si>
  <si>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</si>
  <si>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</si>
  <si>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</si>
  <si>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</si>
  <si>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</si>
  <si>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</si>
  <si>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</si>
  <si>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</si>
  <si>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</si>
  <si>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</si>
  <si>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</si>
  <si>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</si>
  <si>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</si>
  <si>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</si>
  <si>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</si>
  <si>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</si>
  <si>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</si>
  <si>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</si>
  <si>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</si>
  <si>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</si>
  <si>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</si>
  <si>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</si>
  <si>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</si>
  <si>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</si>
  <si>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</si>
  <si>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</si>
  <si>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</si>
  <si>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</si>
  <si>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</si>
  <si>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</si>
  <si>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</si>
  <si>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</si>
  <si>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</si>
  <si>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</si>
  <si>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</si>
  <si>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</si>
  <si>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</si>
  <si>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</si>
  <si>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</si>
  <si>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</si>
  <si>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</si>
  <si>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</si>
  <si>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</si>
  <si>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</si>
  <si>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</si>
  <si>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</si>
  <si>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</si>
  <si>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</si>
  <si>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</si>
  <si>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</si>
  <si>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</si>
  <si>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</si>
  <si>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</si>
  <si>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</si>
  <si>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</si>
  <si>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</si>
  <si>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</si>
  <si>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</si>
  <si>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</si>
  <si>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</si>
  <si>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</si>
  <si>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</si>
  <si>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</si>
  <si>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</si>
  <si>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</si>
  <si>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</si>
  <si>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</si>
  <si>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</si>
  <si>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</si>
  <si>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</si>
  <si>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</si>
  <si>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</si>
  <si>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</si>
  <si>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</si>
  <si>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</si>
  <si>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</si>
  <si>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</si>
  <si>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</si>
  <si>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</si>
  <si>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</si>
  <si>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</si>
  <si>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</si>
  <si>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</si>
  <si>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</si>
  <si>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</si>
  <si>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</si>
  <si>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</si>
  <si>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</si>
  <si>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</si>
  <si>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</si>
  <si>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</si>
  <si>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</si>
  <si>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</si>
  <si>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</si>
  <si>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</si>
  <si>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</si>
  <si>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</si>
  <si>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</si>
  <si>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</si>
  <si>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</si>
  <si>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</si>
  <si>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</si>
  <si>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</si>
  <si>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</si>
  <si>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</si>
  <si>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</si>
  <si>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</si>
  <si>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</si>
  <si>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</si>
  <si>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</si>
  <si>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</si>
  <si>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</si>
  <si>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</si>
  <si>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</si>
  <si>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</si>
  <si>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</si>
  <si>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</si>
  <si>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</si>
  <si>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</si>
  <si>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</si>
  <si>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</si>
  <si>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</si>
  <si>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</si>
  <si>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</si>
  <si>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</si>
  <si>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</si>
  <si>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</si>
  <si>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</si>
  <si>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</si>
  <si>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</si>
  <si>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</si>
  <si>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</si>
  <si>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</si>
  <si>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</si>
  <si>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</si>
  <si>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</si>
  <si>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</si>
  <si>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</si>
  <si>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</si>
  <si>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</si>
  <si>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</si>
  <si>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</si>
  <si>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</si>
  <si>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</si>
  <si>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</si>
  <si>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</si>
  <si>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</si>
  <si>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</si>
  <si>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</si>
  <si>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</si>
  <si>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</si>
  <si>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</si>
  <si>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</si>
  <si>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</si>
  <si>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</si>
  <si>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</si>
  <si>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</si>
  <si>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</si>
  <si>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</si>
  <si>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</si>
  <si>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</si>
  <si>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</si>
  <si>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</si>
  <si>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</si>
  <si>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</si>
  <si>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</si>
  <si>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</si>
  <si>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</si>
  <si>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</si>
  <si>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</si>
  <si>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</si>
  <si>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</si>
  <si>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</si>
  <si>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</si>
  <si>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</si>
  <si>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</si>
  <si>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</si>
  <si>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</si>
  <si>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</si>
  <si>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</si>
  <si>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</si>
  <si>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</si>
  <si>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</si>
  <si>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</si>
  <si>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</si>
  <si>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</si>
  <si>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</si>
  <si>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</si>
  <si>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</si>
  <si>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</si>
  <si>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</si>
  <si>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</si>
  <si>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</si>
  <si>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</si>
  <si>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</si>
  <si>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</si>
  <si>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</si>
  <si>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</si>
  <si>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</si>
  <si>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</si>
  <si>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</si>
  <si>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</si>
  <si>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</si>
  <si>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</si>
  <si>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</si>
  <si>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</si>
  <si>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</si>
  <si>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</si>
  <si>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</si>
  <si>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</si>
  <si>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</si>
  <si>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</si>
  <si>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</si>
  <si>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</si>
  <si>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</si>
  <si>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</si>
  <si>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</si>
  <si>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</si>
  <si>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</si>
  <si>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</si>
  <si>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</si>
  <si>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</si>
  <si>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</si>
  <si>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</si>
  <si>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</si>
  <si>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</si>
  <si>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</si>
  <si>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</si>
  <si>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</si>
  <si>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</si>
  <si>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</si>
  <si>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</si>
  <si>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</si>
  <si>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</si>
  <si>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</si>
  <si>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</si>
  <si>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</si>
  <si>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</si>
  <si>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</si>
  <si>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</si>
  <si>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</si>
  <si>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</si>
  <si>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</si>
  <si>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</si>
  <si>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</si>
  <si>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</si>
  <si>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</si>
  <si>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</si>
  <si>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</si>
  <si>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</si>
  <si>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</si>
  <si>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</si>
  <si>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</si>
  <si>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</si>
  <si>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</si>
  <si>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</si>
  <si>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</si>
  <si>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</si>
  <si>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</si>
  <si>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</si>
  <si>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</si>
  <si>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</si>
  <si>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</si>
  <si>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</si>
  <si>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</si>
  <si>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</si>
  <si>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</si>
  <si>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</si>
  <si>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</si>
  <si>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</si>
  <si>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</si>
  <si>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</si>
  <si>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</si>
  <si>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</si>
  <si>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</si>
  <si>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</si>
  <si>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</si>
  <si>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</si>
  <si>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</si>
  <si>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</si>
  <si>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</si>
  <si>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</si>
  <si>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</si>
  <si>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</si>
  <si>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</si>
  <si>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</si>
  <si>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</si>
  <si>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</si>
  <si>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</si>
  <si>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</si>
  <si>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</si>
  <si>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</si>
  <si>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</si>
  <si>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</si>
  <si>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</si>
  <si>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</si>
  <si>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</si>
  <si>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</si>
  <si>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</si>
  <si>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</si>
  <si>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</si>
  <si>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</si>
  <si>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</si>
  <si>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</si>
  <si>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</si>
  <si>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</si>
  <si>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</si>
  <si>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</si>
  <si>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</si>
  <si>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</si>
  <si>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</si>
  <si>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</si>
  <si>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</si>
  <si>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</si>
  <si>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</si>
  <si>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</si>
  <si>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</si>
  <si>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</si>
  <si>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</si>
  <si>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</si>
  <si>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</si>
  <si>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</si>
  <si>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</si>
  <si>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</si>
  <si>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</si>
  <si>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</si>
  <si>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</si>
  <si>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</si>
  <si>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</si>
  <si>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</si>
  <si>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</si>
  <si>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</si>
  <si>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</si>
  <si>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</si>
  <si>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</si>
  <si>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</si>
  <si>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</si>
  <si>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</si>
  <si>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</si>
  <si>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</si>
  <si>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</si>
  <si>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</si>
  <si>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</si>
  <si>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</si>
  <si>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</si>
  <si>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</si>
  <si>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</si>
  <si>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</si>
  <si>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</si>
  <si>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</si>
  <si>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</si>
  <si>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</si>
  <si>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</si>
  <si>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</si>
  <si>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</si>
  <si>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</si>
  <si>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</si>
  <si>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</si>
  <si>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</si>
  <si>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</si>
  <si>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</si>
  <si>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</si>
  <si>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</si>
  <si>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</si>
  <si>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</si>
  <si>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</si>
  <si>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</si>
  <si>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</si>
  <si>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</si>
  <si>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</si>
  <si>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</si>
  <si>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</si>
  <si>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</si>
  <si>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</si>
  <si>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</si>
  <si>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</si>
  <si>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</si>
  <si>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</si>
  <si>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</si>
  <si>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</si>
  <si>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</si>
  <si>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</si>
  <si>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</si>
  <si>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</si>
  <si>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</si>
  <si>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</si>
  <si>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</si>
  <si>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</si>
  <si>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</si>
  <si>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</si>
  <si>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</si>
  <si>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</si>
  <si>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</si>
  <si>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</si>
  <si>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</si>
  <si>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</si>
  <si>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</si>
  <si>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</si>
  <si>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</si>
  <si>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</si>
  <si>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</si>
  <si>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</si>
  <si>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</si>
  <si>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</si>
  <si>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</si>
  <si>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</si>
  <si>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</si>
  <si>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</si>
  <si>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</si>
  <si>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</si>
  <si>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</si>
  <si>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</si>
  <si>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</si>
  <si>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</si>
  <si>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</si>
  <si>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</si>
  <si>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</si>
  <si>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</si>
  <si>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</si>
  <si>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</si>
  <si>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</si>
  <si>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</si>
  <si>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</si>
  <si>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</si>
  <si>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</si>
  <si>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</si>
  <si>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</si>
  <si>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</si>
  <si>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</si>
  <si>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</si>
  <si>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</si>
  <si>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</si>
  <si>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</si>
  <si>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</si>
  <si>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</si>
  <si>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</si>
  <si>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</si>
  <si>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</si>
  <si>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</si>
  <si>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</si>
  <si>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</si>
  <si>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</si>
  <si>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</si>
  <si>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</si>
  <si>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</si>
  <si>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</si>
  <si>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</si>
  <si>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</si>
  <si>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</si>
  <si>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</si>
  <si>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</si>
  <si>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</si>
  <si>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</si>
  <si>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</si>
  <si>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</si>
  <si>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</si>
  <si>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</si>
  <si>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</si>
  <si>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</si>
  <si>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</si>
  <si>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</si>
  <si>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</si>
  <si>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</si>
  <si>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</si>
  <si>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</si>
  <si>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</si>
  <si>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</si>
  <si>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</si>
  <si>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</si>
  <si>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</si>
  <si>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</si>
  <si>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</si>
  <si>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</si>
  <si>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</si>
  <si>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</si>
  <si>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</si>
  <si>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</si>
  <si>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</si>
  <si>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</si>
  <si>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</si>
  <si>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</si>
  <si>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</si>
  <si>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</si>
  <si>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</si>
  <si>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</si>
  <si>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</si>
  <si>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</si>
  <si>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</si>
  <si>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</si>
  <si>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</si>
  <si>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</si>
  <si>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</si>
  <si>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</si>
  <si>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</si>
  <si>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</si>
  <si>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</si>
  <si>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</si>
  <si>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</si>
  <si>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</si>
  <si>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</si>
  <si>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</si>
  <si>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</si>
  <si>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</si>
  <si>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</si>
  <si>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</si>
  <si>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</si>
  <si>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</si>
  <si>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</si>
  <si>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</si>
  <si>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</si>
  <si>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</si>
  <si>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</si>
  <si>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</si>
  <si>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</si>
  <si>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</si>
  <si>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</si>
  <si>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</si>
  <si>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</si>
  <si>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</si>
  <si>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</si>
  <si>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</si>
  <si>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</si>
  <si>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</si>
  <si>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</si>
  <si>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</si>
  <si>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</si>
  <si>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</si>
  <si>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</si>
  <si>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</si>
  <si>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</si>
  <si>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</si>
  <si>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</si>
  <si>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</si>
  <si>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</si>
  <si>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</si>
  <si>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</si>
  <si>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</si>
  <si>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</si>
  <si>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</si>
  <si>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</si>
  <si>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</si>
  <si>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</si>
  <si>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</si>
  <si>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</si>
  <si>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</si>
  <si>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</si>
  <si>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</si>
  <si>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</si>
  <si>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</si>
  <si>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</si>
  <si>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</si>
  <si>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</si>
  <si>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</si>
  <si>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</si>
  <si>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</si>
  <si>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</si>
  <si>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</si>
  <si>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</si>
  <si>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</si>
  <si>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</si>
  <si>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</si>
  <si>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</si>
  <si>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</si>
  <si>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</si>
  <si>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</si>
  <si>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</si>
  <si>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</si>
  <si>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</si>
  <si>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</si>
  <si>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</si>
  <si>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</si>
  <si>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</si>
  <si>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</si>
  <si>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</si>
  <si>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</si>
  <si>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</si>
  <si>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</si>
  <si>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</si>
  <si>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</si>
  <si>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</si>
  <si>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</si>
  <si>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</si>
  <si>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</si>
  <si>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</si>
  <si>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</si>
  <si>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</si>
  <si>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</si>
  <si>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</si>
  <si>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</si>
  <si>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</si>
  <si>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</si>
  <si>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</si>
  <si>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</si>
  <si>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</si>
  <si>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</si>
  <si>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</si>
  <si>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</si>
  <si>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</si>
  <si>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</si>
  <si>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</si>
  <si>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</si>
  <si>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</si>
  <si>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</si>
  <si>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</si>
  <si>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</si>
  <si>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</si>
  <si>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</si>
  <si>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</si>
  <si>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</si>
  <si>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</si>
  <si>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</si>
  <si>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</si>
  <si>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</si>
  <si>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</si>
  <si>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</si>
  <si>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</si>
  <si>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</si>
  <si>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</si>
  <si>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</si>
  <si>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</si>
  <si>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</si>
  <si>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</si>
  <si>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</si>
  <si>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</si>
  <si>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</si>
  <si>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</si>
  <si>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</si>
  <si>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</si>
  <si>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</si>
  <si>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</si>
  <si>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</si>
  <si>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</si>
  <si>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</si>
  <si>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</si>
  <si>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</si>
  <si>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</si>
  <si>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</si>
  <si>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</si>
  <si>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</si>
  <si>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</si>
  <si>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</si>
  <si>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</si>
  <si>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</si>
  <si>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</si>
  <si>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</si>
  <si>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</si>
  <si>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</si>
  <si>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</si>
  <si>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</si>
  <si>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</si>
  <si>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</si>
  <si>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</si>
  <si>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</si>
  <si>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</si>
  <si>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</si>
  <si>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</si>
  <si>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</si>
  <si>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</si>
  <si>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</si>
  <si>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</si>
  <si>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</si>
  <si>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</si>
  <si>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</si>
  <si>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</si>
  <si>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</si>
  <si>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</si>
  <si>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</si>
  <si>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</si>
  <si>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</si>
  <si>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</si>
  <si>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</si>
  <si>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</si>
  <si>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</si>
  <si>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</si>
  <si>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</si>
  <si>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</si>
  <si>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</si>
  <si>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</si>
  <si>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</si>
  <si>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</si>
  <si>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</si>
  <si>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</si>
  <si>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</si>
  <si>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</si>
  <si>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</si>
  <si>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</si>
  <si>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</si>
  <si>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</si>
  <si>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</si>
  <si>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</si>
  <si>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</si>
  <si>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</si>
  <si>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</si>
  <si>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</si>
  <si>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</si>
  <si>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</si>
  <si>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</si>
  <si>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</si>
  <si>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</si>
  <si>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</si>
  <si>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</si>
  <si>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</si>
  <si>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</si>
  <si>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</si>
  <si>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</si>
  <si>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</si>
  <si>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</si>
  <si>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</si>
  <si>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</si>
  <si>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</si>
  <si>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</si>
  <si>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</si>
  <si>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</si>
  <si>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</si>
  <si>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</si>
  <si>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</si>
  <si>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</si>
  <si>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</si>
  <si>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</si>
  <si>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</si>
  <si>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</si>
  <si>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</si>
  <si>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</si>
  <si>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</si>
  <si>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</si>
  <si>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</si>
  <si>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</si>
  <si>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</si>
  <si>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</si>
  <si>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</si>
  <si>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</si>
  <si>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</si>
  <si>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</si>
  <si>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</si>
  <si>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</si>
  <si>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</si>
  <si>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</si>
  <si>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</si>
  <si>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</si>
  <si>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</si>
  <si>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</si>
  <si>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</si>
  <si>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</si>
  <si>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</si>
  <si>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</si>
  <si>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</si>
  <si>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</si>
  <si>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</si>
  <si>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</si>
  <si>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</si>
  <si>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</si>
  <si>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</si>
  <si>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</si>
  <si>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</si>
  <si>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</si>
  <si>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</si>
  <si>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</si>
  <si>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</si>
  <si>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</si>
  <si>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</si>
  <si>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</si>
  <si>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</si>
  <si>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</si>
  <si>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</si>
  <si>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</si>
  <si>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</si>
  <si>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</si>
  <si>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</si>
  <si>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</si>
  <si>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</si>
  <si>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</si>
  <si>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</si>
  <si>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</si>
  <si>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</si>
  <si>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</si>
  <si>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</si>
  <si>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</si>
  <si>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</si>
  <si>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</si>
  <si>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</si>
  <si>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</si>
  <si>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</si>
  <si>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</si>
  <si>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</si>
  <si>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</si>
  <si>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</si>
  <si>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</si>
  <si>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</si>
  <si>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</si>
  <si>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</si>
  <si>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</si>
  <si>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</si>
  <si>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</si>
  <si>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</si>
  <si>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</si>
  <si>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</si>
  <si>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</si>
  <si>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</si>
  <si>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</si>
  <si>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</si>
  <si>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</si>
  <si>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</si>
  <si>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</si>
  <si>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</si>
  <si>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</si>
  <si>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</si>
  <si>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</si>
  <si>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</si>
  <si>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</si>
  <si>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</si>
  <si>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</si>
  <si>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</si>
  <si>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</si>
  <si>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</si>
  <si>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</si>
  <si>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</si>
  <si>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</si>
  <si>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</si>
  <si>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</si>
  <si>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</si>
  <si>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</si>
  <si>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</si>
  <si>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</si>
  <si>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</si>
  <si>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</si>
  <si>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</si>
  <si>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</si>
  <si>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</si>
  <si>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</si>
  <si>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</si>
  <si>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</si>
  <si>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</si>
  <si>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</si>
  <si>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</si>
  <si>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</si>
  <si>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</si>
  <si>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</si>
  <si>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</si>
  <si>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</si>
  <si>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</si>
  <si>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</si>
  <si>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</si>
  <si>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</si>
  <si>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</si>
  <si>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</si>
  <si>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</si>
  <si>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</si>
  <si>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</si>
  <si>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</si>
  <si>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</si>
  <si>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</si>
  <si>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</si>
  <si>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</si>
  <si>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</si>
  <si>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</si>
  <si>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</si>
  <si>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</si>
  <si>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</si>
  <si>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</si>
  <si>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</si>
  <si>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</si>
  <si>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</si>
  <si>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</si>
  <si>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</si>
  <si>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</si>
  <si>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</si>
  <si>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</si>
  <si>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</si>
  <si>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</si>
  <si>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</si>
  <si>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</si>
  <si>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</si>
  <si>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</si>
  <si>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</si>
  <si>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</si>
  <si>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</si>
  <si>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</si>
  <si>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</si>
  <si>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</si>
  <si>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</si>
  <si>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</si>
  <si>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</si>
  <si>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</si>
  <si>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</si>
  <si>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</si>
  <si>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</si>
  <si>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</si>
  <si>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</si>
  <si>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</si>
  <si>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</si>
  <si>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</si>
  <si>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</si>
  <si>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</si>
  <si>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</si>
  <si>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</si>
  <si>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</si>
  <si>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</si>
  <si>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</si>
  <si>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</si>
  <si>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</si>
  <si>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</si>
  <si>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</si>
  <si>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</si>
  <si>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</si>
  <si>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</si>
  <si>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</si>
  <si>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</si>
  <si>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</si>
  <si>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</si>
  <si>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</si>
  <si>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</si>
  <si>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</si>
  <si>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</si>
  <si>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</si>
  <si>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</si>
  <si>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</si>
  <si>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</si>
  <si>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</si>
  <si>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</si>
  <si>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</si>
  <si>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</si>
  <si>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</si>
  <si>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</si>
  <si>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</si>
  <si>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</si>
  <si>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</si>
  <si>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</si>
  <si>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</si>
  <si>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</si>
  <si>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</si>
  <si>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</si>
  <si>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</si>
  <si>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</si>
  <si>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</si>
  <si>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</si>
  <si>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</si>
  <si>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</si>
  <si>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</si>
  <si>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</si>
  <si>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</si>
  <si>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</si>
  <si>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</si>
  <si>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</si>
  <si>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</si>
  <si>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</si>
  <si>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</si>
  <si>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</si>
  <si>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</si>
  <si>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</si>
  <si>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</si>
  <si>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</si>
  <si>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</si>
  <si>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</si>
  <si>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</si>
  <si>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</si>
  <si>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</si>
  <si>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</si>
  <si>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</si>
  <si>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</si>
  <si>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</si>
  <si>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</si>
  <si>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</si>
  <si>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</si>
  <si>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</si>
  <si>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</si>
  <si>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</si>
  <si>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</si>
  <si>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</si>
  <si>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</si>
  <si>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</si>
  <si>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</si>
  <si>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</si>
  <si>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</si>
  <si>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</si>
  <si>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</si>
  <si>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</si>
  <si>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</si>
  <si>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</si>
  <si>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</si>
  <si>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</si>
  <si>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</si>
  <si>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</si>
  <si>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</si>
  <si>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</si>
  <si>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</si>
  <si>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</si>
  <si>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</si>
  <si>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</si>
  <si>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</si>
  <si>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</si>
  <si>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</si>
  <si>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</si>
  <si>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</si>
  <si>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</si>
  <si>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</si>
  <si>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</si>
  <si>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</si>
  <si>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</si>
  <si>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</si>
  <si>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</si>
  <si>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</si>
  <si>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</si>
  <si>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</si>
  <si>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</si>
  <si>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</si>
  <si>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</si>
  <si>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</si>
  <si>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</si>
  <si>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</si>
  <si>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</si>
  <si>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</si>
  <si>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</si>
  <si>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</si>
  <si>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</si>
  <si>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</si>
  <si>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</si>
  <si>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</si>
  <si>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</si>
  <si>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</si>
  <si>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</si>
  <si>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</si>
  <si>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</si>
  <si>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</si>
  <si>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</si>
  <si>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</si>
  <si>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</si>
  <si>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</si>
  <si>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</si>
  <si>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</si>
  <si>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</si>
  <si>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</si>
  <si>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</si>
  <si>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</si>
  <si>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</si>
  <si>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</si>
  <si>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</si>
  <si>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</si>
  <si>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</si>
  <si>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</si>
  <si>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</si>
  <si>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</si>
  <si>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</si>
  <si>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</si>
  <si>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</si>
  <si>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</si>
  <si>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</si>
  <si>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</si>
  <si>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</si>
  <si>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</si>
  <si>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</si>
  <si>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</si>
  <si>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</si>
  <si>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</si>
  <si>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</si>
  <si>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</si>
  <si>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</si>
  <si>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</si>
  <si>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</si>
  <si>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</si>
  <si>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</si>
  <si>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</si>
  <si>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</si>
  <si>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</si>
  <si>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</si>
  <si>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</si>
  <si>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</si>
  <si>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</si>
  <si>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</si>
  <si>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</si>
  <si>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</si>
  <si>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</si>
  <si>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</si>
  <si>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</si>
  <si>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</si>
  <si>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</si>
  <si>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</si>
  <si>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</si>
  <si>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</si>
  <si>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</si>
  <si>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</si>
  <si>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</si>
  <si>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</si>
  <si>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</si>
  <si>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</si>
  <si>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</si>
  <si>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</si>
  <si>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</si>
  <si>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</si>
  <si>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</si>
  <si>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</si>
  <si>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</si>
  <si>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</si>
  <si>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</si>
  <si>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</si>
  <si>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</si>
  <si>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</si>
  <si>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</si>
  <si>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</si>
  <si>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</si>
  <si>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</si>
  <si>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</si>
  <si>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</si>
  <si>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</si>
  <si>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</si>
  <si>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</si>
  <si>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</si>
  <si>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</si>
  <si>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</si>
  <si>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</si>
  <si>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</si>
  <si>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</si>
  <si>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</si>
  <si>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</si>
  <si>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</si>
  <si>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</si>
  <si>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</si>
  <si>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</si>
  <si>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</si>
  <si>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</si>
  <si>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</si>
  <si>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</si>
  <si>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</si>
  <si>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</si>
  <si>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</si>
  <si>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</si>
  <si>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</si>
  <si>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</si>
  <si>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</si>
  <si>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</si>
  <si>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</si>
  <si>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</si>
  <si>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</si>
  <si>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</si>
  <si>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</si>
  <si>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</si>
  <si>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</si>
  <si>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</si>
  <si>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</si>
  <si>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</si>
  <si>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</si>
  <si>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</si>
  <si>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</si>
  <si>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</si>
  <si>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</si>
  <si>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</si>
  <si>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</si>
  <si>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</si>
  <si>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</si>
  <si>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</si>
  <si>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</si>
  <si>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</si>
  <si>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</si>
  <si>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</si>
  <si>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</si>
  <si>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</si>
  <si>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</si>
  <si>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</si>
  <si>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</si>
  <si>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</si>
  <si>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</si>
  <si>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</si>
  <si>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</si>
  <si>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</si>
  <si>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</si>
  <si>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</si>
  <si>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</si>
  <si>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</si>
  <si>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</si>
  <si>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</si>
  <si>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</si>
  <si>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</si>
  <si>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</si>
  <si>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</si>
  <si>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</si>
  <si>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</si>
  <si>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</si>
  <si>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</si>
  <si>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</si>
  <si>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</si>
  <si>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</si>
  <si>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</si>
  <si>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</si>
  <si>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</si>
  <si>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</si>
  <si>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</si>
  <si>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</si>
  <si>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</si>
  <si>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</si>
  <si>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</si>
  <si>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</si>
  <si>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</si>
  <si>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</si>
  <si>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</si>
  <si>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</si>
  <si>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</si>
  <si>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</si>
  <si>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</si>
  <si>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</si>
  <si>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</si>
  <si>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</si>
  <si>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</si>
  <si>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</si>
  <si>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</si>
  <si>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</si>
  <si>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</si>
  <si>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</si>
  <si>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</si>
  <si>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</si>
  <si>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</si>
  <si>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</si>
  <si>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</si>
  <si>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</si>
  <si>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</si>
  <si>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</si>
  <si>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</si>
  <si>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</si>
  <si>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</si>
  <si>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</si>
  <si>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</si>
  <si>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</si>
  <si>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</si>
  <si>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</si>
  <si>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</si>
  <si>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</si>
  <si>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</si>
  <si>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</si>
  <si>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</si>
  <si>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</si>
  <si>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</si>
  <si>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</si>
  <si>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</si>
  <si>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</si>
  <si>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</si>
  <si>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</si>
  <si>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</si>
  <si>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</si>
  <si>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</si>
  <si>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</si>
  <si>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</si>
  <si>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</si>
  <si>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</si>
  <si>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</si>
  <si>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</si>
  <si>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</si>
  <si>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</si>
  <si>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</si>
  <si>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</si>
  <si>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</si>
  <si>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</si>
  <si>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</si>
  <si>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</si>
  <si>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</si>
  <si>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</si>
  <si>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</si>
  <si>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</si>
  <si>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</si>
  <si>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</si>
  <si>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</si>
  <si>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</si>
  <si>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</si>
  <si>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</si>
  <si>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</si>
  <si>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</si>
  <si>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</si>
  <si>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</si>
  <si>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</si>
  <si>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</si>
  <si>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</si>
  <si>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</si>
  <si>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</si>
  <si>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</si>
  <si>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</si>
  <si>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</si>
  <si>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</si>
  <si>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</si>
  <si>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</si>
  <si>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</si>
  <si>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</si>
  <si>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</si>
  <si>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</si>
  <si>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</si>
  <si>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</si>
  <si>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</si>
  <si>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</si>
  <si>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</si>
  <si>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</si>
  <si>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</si>
  <si>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</si>
  <si>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</si>
  <si>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</si>
  <si>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</si>
  <si>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</si>
  <si>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</si>
  <si>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</si>
  <si>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</si>
  <si>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</si>
  <si>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</si>
  <si>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</si>
  <si>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</si>
  <si>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</si>
  <si>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</si>
  <si>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</si>
  <si>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</si>
  <si>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</si>
  <si>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</si>
  <si>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</si>
  <si>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</si>
  <si>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</si>
  <si>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</si>
  <si>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</si>
  <si>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</si>
  <si>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</si>
  <si>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</si>
  <si>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</si>
  <si>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</si>
  <si>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</si>
  <si>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</si>
  <si>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</si>
  <si>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</si>
  <si>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</si>
  <si>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</si>
  <si>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</si>
  <si>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</si>
  <si>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</si>
  <si>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</si>
  <si>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</si>
  <si>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</si>
  <si>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</si>
  <si>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</si>
  <si>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</si>
  <si>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</si>
  <si>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</si>
  <si>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</si>
  <si>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</si>
  <si>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</si>
  <si>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</si>
  <si>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</si>
  <si>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</si>
  <si>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</si>
  <si>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</si>
  <si>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</si>
  <si>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</si>
  <si>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</si>
  <si>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</si>
  <si>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</si>
  <si>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</si>
  <si>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</si>
  <si>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</si>
  <si>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</si>
  <si>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</si>
  <si>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</si>
  <si>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</si>
  <si>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</si>
  <si>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</si>
  <si>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</si>
  <si>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</si>
  <si>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</si>
  <si>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</si>
  <si>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</si>
  <si>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</si>
  <si>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</si>
  <si>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</si>
  <si>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</si>
  <si>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</si>
  <si>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</si>
  <si>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</si>
  <si>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</si>
  <si>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</si>
  <si>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</si>
  <si>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</si>
  <si>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</si>
  <si>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</si>
  <si>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</si>
  <si>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</si>
  <si>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</si>
  <si>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</si>
  <si>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</si>
  <si>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</si>
  <si>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</si>
  <si>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</si>
  <si>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</si>
  <si>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</si>
  <si>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</si>
  <si>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</si>
  <si>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</si>
  <si>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</si>
  <si>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</si>
  <si>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</si>
  <si>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</si>
  <si>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</si>
  <si>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</si>
  <si>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</si>
  <si>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</si>
  <si>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</si>
  <si>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</si>
  <si>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</si>
  <si>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</si>
  <si>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</si>
  <si>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</si>
  <si>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</si>
  <si>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</si>
  <si>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</si>
  <si>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</si>
  <si>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</si>
  <si>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</si>
  <si>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</si>
  <si>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</si>
  <si>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</si>
  <si>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</si>
  <si>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</si>
  <si>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</si>
  <si>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</si>
  <si>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</si>
  <si>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</si>
  <si>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</si>
  <si>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</si>
  <si>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</si>
  <si>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</si>
  <si>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</si>
  <si>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</si>
  <si>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</si>
  <si>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</si>
  <si>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</si>
  <si>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</si>
  <si>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</si>
  <si>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</si>
  <si>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</si>
  <si>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</si>
  <si>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</si>
  <si>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</si>
  <si>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</si>
  <si>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</si>
  <si>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</si>
  <si>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</si>
  <si>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</si>
  <si>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</si>
  <si>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</si>
  <si>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</si>
  <si>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</si>
  <si>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</si>
  <si>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</si>
  <si>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</si>
  <si>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</si>
  <si>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</si>
  <si>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</si>
  <si>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</si>
  <si>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</si>
  <si>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</si>
  <si>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</si>
  <si>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</si>
  <si>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</si>
  <si>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</si>
  <si>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</si>
  <si>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</si>
  <si>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</si>
  <si>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</si>
  <si>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</si>
  <si>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</si>
  <si>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</si>
  <si>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</si>
  <si>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</si>
  <si>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</si>
  <si>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</si>
  <si>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</si>
  <si>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</si>
  <si>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</si>
  <si>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</si>
  <si>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</si>
  <si>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</si>
  <si>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</si>
  <si>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</si>
  <si>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</si>
  <si>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</si>
  <si>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</si>
  <si>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</si>
  <si>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</si>
  <si>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</si>
  <si>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</si>
  <si>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</si>
  <si>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</si>
  <si>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</si>
  <si>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</si>
  <si>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</si>
  <si>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</si>
  <si>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</si>
  <si>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</si>
  <si>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</si>
  <si>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</si>
  <si>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</si>
  <si>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</si>
  <si>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</si>
  <si>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</si>
  <si>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</si>
  <si>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</si>
  <si>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</si>
  <si>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</si>
  <si>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</si>
  <si>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</si>
  <si>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</si>
  <si>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</si>
  <si>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</si>
  <si>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</si>
  <si>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</si>
  <si>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</si>
  <si>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</si>
  <si>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</si>
  <si>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</si>
  <si>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</si>
  <si>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</si>
  <si>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</si>
  <si>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</si>
  <si>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</si>
  <si>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</si>
  <si>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</si>
  <si>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</si>
  <si>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</si>
  <si>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</si>
  <si>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</si>
  <si>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</si>
  <si>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</si>
  <si>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</si>
  <si>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</si>
  <si>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</si>
  <si>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</si>
  <si>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</si>
  <si>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</si>
  <si>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</si>
  <si>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</si>
  <si>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</si>
  <si>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</si>
  <si>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</si>
  <si>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</si>
  <si>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</si>
  <si>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</si>
  <si>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</si>
  <si>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</si>
  <si>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</si>
  <si>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</si>
  <si>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</si>
  <si>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</si>
  <si>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</si>
  <si>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</si>
  <si>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</si>
  <si>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</si>
  <si>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</si>
  <si>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</si>
  <si>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</si>
  <si>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</si>
  <si>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</si>
  <si>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</si>
  <si>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</si>
  <si>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</si>
  <si>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</si>
  <si>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</si>
  <si>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</si>
  <si>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</si>
  <si>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</si>
  <si>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</si>
  <si>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</si>
  <si>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</si>
  <si>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</si>
  <si>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</si>
  <si>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</si>
  <si>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</si>
  <si>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</si>
  <si>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</si>
  <si>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</si>
  <si>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</si>
  <si>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</si>
  <si>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</si>
  <si>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</si>
  <si>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</si>
  <si>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</si>
  <si>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</si>
  <si>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</si>
  <si>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</si>
  <si>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</si>
  <si>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</si>
  <si>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</si>
  <si>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</si>
  <si>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</si>
  <si>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</si>
  <si>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</si>
  <si>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</si>
  <si>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</si>
  <si>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</si>
  <si>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</si>
  <si>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</si>
  <si>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</si>
  <si>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</si>
  <si>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</si>
  <si>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</si>
  <si>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</si>
  <si>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</si>
  <si>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</si>
  <si>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</si>
  <si>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</si>
  <si>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</si>
  <si>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</si>
  <si>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</si>
  <si>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</si>
  <si>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</si>
  <si>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</si>
  <si>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</si>
  <si>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</si>
  <si>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</si>
  <si>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</si>
  <si>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</si>
  <si>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</si>
  <si>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</si>
  <si>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</si>
  <si>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</si>
  <si>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</si>
  <si>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</si>
  <si>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</si>
  <si>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</si>
  <si>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</si>
  <si>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</si>
  <si>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</si>
  <si>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</si>
  <si>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</si>
  <si>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</si>
  <si>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</si>
  <si>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</si>
  <si>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</si>
  <si>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</si>
  <si>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</si>
  <si>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</si>
  <si>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</si>
  <si>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</si>
  <si>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</si>
  <si>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</si>
  <si>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</si>
  <si>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</si>
  <si>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</si>
  <si>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</si>
  <si>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</si>
  <si>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</si>
  <si>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</si>
  <si>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</si>
  <si>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</si>
  <si>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</si>
  <si>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</si>
  <si>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</si>
  <si>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</si>
  <si>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</si>
  <si>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</si>
  <si>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</si>
  <si>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</si>
  <si>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</si>
  <si>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</si>
  <si>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</si>
  <si>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</si>
  <si>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</si>
  <si>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</si>
  <si>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</si>
  <si>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</si>
  <si>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</si>
  <si>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</si>
  <si>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</si>
  <si>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</si>
  <si>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</si>
  <si>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</si>
  <si>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</si>
  <si>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</si>
  <si>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</si>
  <si>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</si>
  <si>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</si>
  <si>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</si>
  <si>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</si>
  <si>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</si>
  <si>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</si>
  <si>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</si>
  <si>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</si>
  <si>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</si>
  <si>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</si>
  <si>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</si>
  <si>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</si>
  <si>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</si>
  <si>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</si>
  <si>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</si>
  <si>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</si>
  <si>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</si>
  <si>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</si>
  <si>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</si>
  <si>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</si>
  <si>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</si>
  <si>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</si>
  <si>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</si>
  <si>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</si>
  <si>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</si>
  <si>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</si>
  <si>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</si>
  <si>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</si>
  <si>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</si>
  <si>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</si>
  <si>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</si>
  <si>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</si>
  <si>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</si>
  <si>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</si>
  <si>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</si>
  <si>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</si>
  <si>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</si>
  <si>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</si>
  <si>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</si>
  <si>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</si>
  <si>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</si>
  <si>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</si>
  <si>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</si>
  <si>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</si>
  <si>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</si>
  <si>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</si>
  <si>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</si>
  <si>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</si>
  <si>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</si>
  <si>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</si>
  <si>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</si>
  <si>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</si>
  <si>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</si>
  <si>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</si>
  <si>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</si>
  <si>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</si>
  <si>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</si>
  <si>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</si>
  <si>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</si>
  <si>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</si>
  <si>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</si>
  <si>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</si>
  <si>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</si>
  <si>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</si>
  <si>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</si>
  <si>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</si>
  <si>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</si>
  <si>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</si>
  <si>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</si>
  <si>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</si>
  <si>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</si>
  <si>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</si>
  <si>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</si>
  <si>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</si>
  <si>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</si>
  <si>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</si>
  <si>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</si>
  <si>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</si>
  <si>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</si>
  <si>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</si>
  <si>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</si>
  <si>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</si>
  <si>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</si>
  <si>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</si>
  <si>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</si>
  <si>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</si>
  <si>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</si>
  <si>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</si>
  <si>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</si>
  <si>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</si>
  <si>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</si>
  <si>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</si>
  <si>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</si>
  <si>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</si>
  <si>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</si>
  <si>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</si>
  <si>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</si>
  <si>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</si>
  <si>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</si>
  <si>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</si>
  <si>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</si>
  <si>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</si>
  <si>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</si>
  <si>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</si>
  <si>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</si>
  <si>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</si>
  <si>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</si>
  <si>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</si>
  <si>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</si>
  <si>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</si>
  <si>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</si>
  <si>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</si>
  <si>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</si>
  <si>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</si>
  <si>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</si>
  <si>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</si>
  <si>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</si>
  <si>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</si>
  <si>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</si>
  <si>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</si>
  <si>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</si>
  <si>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</si>
  <si>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</si>
  <si>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</si>
  <si>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</si>
  <si>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</si>
  <si>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</si>
  <si>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</si>
  <si>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</si>
  <si>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</si>
  <si>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</si>
  <si>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</si>
  <si>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</si>
  <si>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</si>
  <si>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</si>
  <si>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</si>
  <si>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</si>
  <si>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</si>
  <si>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</si>
  <si>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</si>
  <si>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</si>
  <si>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</si>
  <si>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</si>
  <si>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</si>
  <si>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</si>
  <si>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</si>
  <si>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</si>
  <si>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</si>
  <si>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</si>
  <si>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</si>
  <si>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</si>
  <si>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</si>
  <si>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</si>
  <si>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</si>
  <si>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</si>
  <si>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</si>
  <si>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</si>
  <si>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</si>
  <si>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</si>
  <si>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</si>
  <si>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</si>
  <si>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</si>
  <si>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</si>
  <si>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</si>
  <si>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</si>
  <si>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</si>
  <si>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</si>
  <si>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</si>
  <si>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</si>
  <si>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</si>
  <si>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</si>
  <si>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</si>
  <si>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</si>
  <si>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</si>
  <si>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</si>
  <si>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</si>
  <si>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</si>
  <si>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</si>
  <si>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</si>
  <si>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</si>
  <si>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</si>
  <si>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</si>
  <si>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</si>
  <si>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</si>
  <si>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</si>
  <si>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</si>
  <si>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</si>
  <si>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</si>
  <si>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</si>
  <si>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</si>
  <si>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</si>
  <si>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</si>
  <si>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</si>
  <si>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</si>
  <si>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</si>
  <si>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</si>
  <si>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</si>
  <si>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</si>
  <si>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</si>
  <si>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</si>
  <si>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</si>
  <si>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</si>
  <si>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</si>
  <si>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</si>
  <si>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</si>
  <si>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</si>
  <si>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</si>
  <si>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</si>
  <si>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</si>
  <si>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</si>
  <si>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</si>
  <si>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</si>
  <si>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</si>
  <si>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</si>
  <si>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</si>
  <si>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</si>
  <si>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</si>
  <si>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</si>
  <si>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</si>
  <si>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</si>
  <si>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</si>
  <si>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</si>
  <si>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</si>
  <si>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</si>
  <si>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</si>
  <si>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</si>
  <si>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</si>
  <si>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</si>
  <si>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</si>
  <si>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</si>
  <si>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</si>
  <si>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</si>
  <si>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</si>
  <si>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</si>
  <si>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</si>
  <si>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</si>
  <si>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</si>
  <si>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</si>
  <si>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</si>
  <si>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</si>
  <si>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</si>
  <si>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</si>
  <si>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</si>
  <si>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</si>
  <si>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</si>
  <si>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</si>
  <si>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</si>
  <si>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</si>
  <si>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</si>
  <si>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</si>
  <si>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</si>
  <si>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</si>
  <si>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</si>
  <si>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</si>
  <si>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</si>
  <si>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</si>
  <si>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</si>
  <si>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</si>
  <si>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</si>
  <si>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</si>
  <si>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</si>
  <si>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</si>
  <si>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</si>
  <si>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</si>
  <si>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</si>
  <si>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</si>
  <si>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</si>
  <si>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</si>
  <si>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</si>
  <si>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</si>
  <si>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</si>
  <si>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</si>
  <si>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</si>
  <si>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</si>
  <si>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</si>
  <si>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</si>
  <si>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</si>
  <si>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</si>
  <si>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</si>
  <si>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</si>
  <si>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</si>
  <si>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</si>
  <si>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</si>
  <si>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</si>
  <si>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</si>
  <si>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</si>
  <si>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</si>
  <si>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</si>
  <si>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</si>
  <si>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</si>
  <si>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</si>
  <si>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</si>
  <si>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</si>
  <si>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</si>
  <si>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</si>
  <si>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</si>
  <si>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</si>
  <si>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</si>
  <si>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</si>
  <si>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</si>
  <si>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</si>
  <si>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</si>
  <si>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</si>
  <si>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</si>
  <si>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</si>
  <si>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</si>
  <si>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</si>
  <si>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</si>
  <si>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</si>
  <si>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</si>
  <si>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</si>
  <si>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</si>
  <si>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</si>
  <si>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</si>
  <si>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</si>
  <si>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</si>
  <si>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</si>
  <si>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</si>
  <si>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</si>
  <si>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</si>
  <si>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</si>
  <si>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</si>
  <si>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</si>
  <si>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</si>
  <si>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</si>
  <si>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</si>
  <si>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</si>
  <si>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</si>
  <si>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</si>
  <si>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</si>
  <si>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</si>
  <si>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</si>
  <si>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</si>
  <si>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</si>
  <si>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</si>
  <si>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</si>
  <si>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</si>
  <si>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</si>
  <si>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</si>
  <si>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</si>
  <si>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</si>
  <si>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</si>
  <si>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</si>
  <si>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</si>
  <si>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</si>
  <si>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</si>
  <si>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</si>
  <si>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</si>
  <si>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</si>
  <si>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</si>
  <si>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</si>
  <si>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</si>
  <si>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</si>
  <si>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</si>
  <si>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</si>
  <si>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</si>
  <si>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</si>
  <si>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</si>
  <si>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</si>
  <si>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</si>
  <si>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</si>
  <si>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</si>
  <si>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</si>
  <si>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</si>
  <si>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</si>
  <si>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</si>
  <si>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</si>
  <si>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</si>
  <si>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</si>
  <si>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</si>
  <si>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</si>
  <si>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</si>
  <si>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</si>
  <si>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</si>
  <si>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</si>
  <si>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</si>
  <si>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</si>
  <si>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</si>
  <si>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</si>
  <si>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</si>
  <si>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</si>
  <si>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</si>
  <si>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</si>
  <si>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</si>
  <si>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</si>
  <si>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</si>
  <si>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</si>
  <si>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</si>
  <si>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</si>
  <si>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</si>
  <si>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</si>
  <si>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</si>
  <si>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</si>
  <si>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</si>
  <si>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</si>
  <si>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</si>
  <si>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</si>
  <si>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</si>
  <si>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</si>
  <si>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</si>
  <si>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</si>
  <si>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</si>
  <si>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</si>
  <si>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</si>
  <si>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</si>
  <si>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</si>
  <si>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</si>
  <si>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</si>
  <si>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</si>
  <si>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</si>
  <si>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</si>
  <si>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</si>
  <si>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</si>
  <si>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</si>
  <si>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</si>
  <si>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</si>
  <si>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</si>
  <si>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</si>
  <si>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</si>
  <si>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</si>
  <si>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</si>
  <si>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</si>
  <si>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</si>
  <si>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</si>
  <si>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</si>
  <si>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</si>
  <si>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</si>
  <si>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</si>
  <si>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</si>
  <si>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</si>
  <si>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</si>
  <si>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</si>
  <si>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</si>
  <si>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</si>
  <si>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</si>
  <si>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</si>
  <si>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</si>
  <si>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</si>
  <si>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</si>
  <si>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</si>
  <si>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</si>
  <si>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</si>
  <si>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</si>
  <si>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</si>
  <si>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</si>
  <si>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</si>
  <si>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</si>
  <si>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</si>
  <si>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</si>
  <si>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</si>
  <si>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</si>
  <si>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</si>
  <si>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</si>
  <si>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</si>
  <si>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</si>
  <si>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</si>
  <si>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</si>
  <si>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</si>
  <si>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</si>
  <si>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</si>
  <si>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</si>
  <si>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</si>
  <si>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</si>
  <si>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</si>
  <si>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</si>
  <si>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</si>
  <si>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</si>
  <si>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</si>
  <si>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</si>
  <si>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</si>
  <si>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</si>
  <si>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</si>
  <si>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</si>
  <si>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</si>
  <si>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</si>
  <si>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</si>
  <si>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</si>
  <si>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</si>
  <si>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</si>
  <si>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</si>
  <si>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</si>
  <si>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</si>
  <si>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</si>
  <si>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</si>
  <si>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</si>
  <si>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</si>
  <si>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</si>
  <si>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</si>
  <si>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</si>
  <si>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</si>
  <si>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</si>
  <si>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</si>
  <si>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</si>
  <si>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</si>
  <si>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</si>
  <si>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</si>
  <si>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</si>
  <si>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</si>
  <si>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</si>
  <si>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</si>
  <si>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</si>
  <si>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</si>
  <si>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</si>
  <si>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</si>
  <si>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</si>
  <si>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</si>
  <si>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</si>
  <si>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</si>
  <si>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</si>
  <si>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</si>
  <si>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</si>
  <si>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</si>
  <si>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</si>
  <si>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</si>
  <si>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</si>
  <si>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</si>
  <si>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</si>
  <si>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</si>
  <si>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</si>
  <si>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</si>
  <si>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</si>
  <si>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</si>
  <si>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</si>
  <si>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</si>
  <si>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</si>
  <si>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</si>
  <si>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</si>
  <si>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</si>
  <si>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</si>
  <si>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</si>
  <si>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</si>
  <si>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</si>
  <si>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</si>
  <si>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</si>
  <si>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</si>
  <si>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</si>
  <si>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</si>
  <si>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</si>
  <si>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</si>
  <si>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</si>
  <si>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</si>
  <si>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</si>
  <si>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</si>
  <si>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</si>
  <si>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</si>
  <si>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</si>
  <si>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</si>
  <si>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</si>
  <si>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</si>
  <si>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</si>
  <si>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</si>
  <si>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</si>
  <si>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</si>
  <si>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</si>
  <si>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</si>
  <si>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</si>
  <si>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</si>
  <si>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</si>
  <si>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</si>
  <si>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</si>
  <si>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</si>
  <si>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</si>
  <si>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</si>
  <si>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</si>
  <si>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</si>
  <si>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</si>
  <si>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</si>
  <si>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</si>
  <si>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</si>
  <si>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</si>
  <si>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</si>
  <si>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</si>
  <si>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</si>
  <si>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</si>
  <si>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</si>
  <si>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</si>
  <si>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</si>
  <si>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</si>
  <si>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</si>
  <si>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</si>
  <si>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</si>
  <si>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</si>
  <si>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</si>
  <si>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</si>
  <si>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</si>
  <si>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</si>
  <si>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</si>
  <si>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</si>
  <si>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</si>
  <si>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</si>
  <si>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</si>
  <si>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</si>
  <si>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</si>
  <si>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</si>
  <si>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</si>
  <si>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</si>
  <si>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</si>
  <si>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</si>
  <si>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</si>
  <si>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</si>
  <si>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</si>
  <si>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</si>
  <si>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</si>
  <si>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</si>
  <si>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</si>
  <si>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</si>
  <si>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</si>
  <si>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</si>
  <si>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</si>
  <si>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</si>
  <si>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</si>
  <si>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</si>
  <si>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</si>
  <si>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</si>
  <si>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</si>
  <si>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</si>
  <si>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</si>
  <si>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</si>
  <si>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</si>
  <si>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</si>
  <si>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</si>
  <si>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</si>
  <si>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</si>
  <si>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</si>
  <si>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</si>
  <si>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</si>
  <si>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</si>
  <si>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</si>
  <si>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</si>
  <si>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</si>
  <si>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</si>
  <si>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</si>
  <si>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</si>
  <si>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</si>
  <si>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</si>
  <si>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</si>
  <si>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</si>
  <si>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</si>
  <si>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</si>
  <si>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</si>
  <si>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</si>
  <si>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</si>
  <si>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</si>
  <si>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</si>
  <si>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</si>
  <si>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</si>
  <si>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</si>
  <si>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</si>
  <si>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</si>
  <si>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</si>
  <si>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</si>
  <si>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</si>
  <si>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</si>
  <si>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</si>
  <si>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</si>
  <si>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</si>
  <si>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</si>
  <si>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</si>
  <si>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</si>
  <si>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</si>
  <si>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</si>
  <si>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</si>
  <si>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</si>
  <si>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</si>
  <si>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</si>
  <si>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</si>
  <si>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</si>
  <si>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</si>
  <si>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</si>
  <si>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</si>
  <si>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</si>
  <si>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</si>
  <si>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</si>
  <si>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</si>
  <si>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</si>
  <si>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</si>
  <si>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</si>
  <si>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</si>
  <si>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</si>
  <si>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</si>
  <si>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</si>
  <si>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</si>
  <si>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</si>
  <si>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</si>
  <si>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</si>
  <si>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</si>
  <si>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</si>
  <si>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</si>
  <si>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</si>
  <si>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</si>
  <si>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</si>
  <si>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</si>
  <si>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</si>
  <si>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</si>
  <si>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</si>
  <si>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</si>
  <si>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</si>
  <si>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</si>
  <si>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</si>
  <si>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</si>
  <si>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</si>
  <si>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</si>
  <si>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</si>
  <si>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</si>
  <si>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</si>
  <si>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</si>
  <si>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</si>
  <si>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</si>
  <si>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</si>
  <si>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</si>
  <si>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</si>
  <si>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</si>
  <si>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</si>
  <si>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</si>
  <si>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</si>
  <si>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</si>
  <si>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</si>
  <si>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</si>
  <si>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</si>
  <si>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</si>
  <si>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</si>
  <si>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</si>
  <si>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</si>
  <si>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</si>
  <si>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</si>
  <si>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</si>
  <si>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</si>
  <si>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</si>
  <si>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</si>
  <si>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</si>
  <si>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</si>
  <si>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</si>
  <si>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</si>
  <si>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</si>
  <si>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</si>
  <si>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</si>
  <si>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</si>
  <si>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</si>
  <si>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</si>
  <si>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</si>
  <si>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</si>
  <si>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</si>
  <si>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</si>
  <si>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</si>
  <si>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</si>
  <si>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</si>
  <si>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</si>
  <si>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</si>
  <si>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</si>
  <si>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</si>
  <si>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</si>
  <si>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</si>
  <si>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</si>
  <si>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</si>
  <si>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</si>
  <si>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</si>
  <si>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</si>
  <si>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</si>
  <si>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</si>
  <si>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</si>
  <si>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</si>
  <si>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</si>
  <si>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</si>
  <si>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</si>
  <si>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</si>
  <si>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</si>
  <si>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</si>
  <si>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</si>
  <si>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</si>
  <si>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</si>
  <si>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</si>
  <si>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</si>
  <si>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</si>
  <si>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</si>
  <si>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</si>
  <si>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</si>
  <si>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</si>
  <si>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</si>
  <si>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</si>
  <si>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</si>
  <si>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</si>
  <si>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</si>
  <si>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</si>
  <si>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</si>
  <si>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</si>
  <si>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</si>
  <si>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</si>
  <si>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</si>
  <si>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</si>
  <si>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</si>
  <si>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</si>
  <si>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</si>
  <si>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</si>
  <si>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</si>
  <si>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</si>
  <si>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</si>
  <si>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</si>
  <si>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</si>
  <si>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</si>
  <si>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</si>
  <si>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</si>
  <si>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</si>
  <si>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</si>
  <si>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</si>
  <si>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</si>
  <si>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</si>
  <si>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</si>
  <si>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</si>
  <si>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</si>
  <si>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</si>
  <si>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</si>
  <si>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</si>
  <si>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</si>
  <si>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</si>
  <si>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</si>
  <si>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</si>
  <si>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</si>
  <si>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</si>
  <si>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</si>
  <si>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</si>
  <si>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</si>
  <si>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</si>
  <si>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</si>
  <si>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</si>
  <si>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</si>
  <si>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</si>
  <si>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</si>
  <si>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</si>
  <si>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</si>
  <si>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</si>
  <si>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</si>
  <si>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</si>
  <si>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</si>
  <si>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</si>
  <si>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</si>
  <si>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</si>
  <si>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</si>
  <si>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</si>
  <si>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</si>
  <si>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</si>
  <si>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</si>
  <si>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</si>
  <si>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</si>
  <si>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</si>
  <si>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</si>
  <si>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</si>
  <si>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</si>
  <si>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</si>
  <si>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</si>
  <si>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</si>
  <si>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</si>
  <si>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</si>
  <si>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</si>
  <si>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</si>
  <si>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</si>
  <si>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</si>
  <si>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</si>
  <si>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</si>
  <si>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</si>
  <si>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</si>
  <si>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</si>
  <si>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</si>
  <si>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</si>
  <si>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</si>
  <si>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</si>
  <si>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</si>
  <si>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</si>
  <si>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</si>
  <si>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</si>
  <si>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</si>
  <si>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</si>
  <si>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</si>
  <si>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</si>
  <si>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</si>
  <si>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</si>
  <si>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</si>
  <si>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</si>
  <si>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</si>
  <si>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</si>
  <si>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</si>
  <si>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</si>
  <si>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</si>
  <si>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</si>
  <si>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</si>
  <si>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</si>
  <si>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</si>
  <si>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</si>
  <si>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</si>
  <si>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</si>
  <si>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</si>
  <si>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</si>
  <si>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</si>
  <si>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</si>
  <si>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</si>
  <si>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</si>
  <si>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</si>
  <si>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</si>
  <si>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</si>
  <si>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</si>
  <si>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</si>
  <si>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</si>
  <si>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</si>
  <si>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</si>
  <si>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</si>
  <si>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</si>
  <si>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</si>
  <si>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</si>
  <si>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</si>
  <si>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</si>
  <si>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</si>
  <si>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</si>
  <si>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</si>
  <si>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</si>
  <si>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</si>
  <si>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</si>
  <si>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</si>
  <si>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</si>
  <si>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</si>
  <si>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</si>
  <si>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</si>
  <si>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</si>
  <si>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</si>
  <si>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</si>
  <si>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</si>
  <si>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</si>
  <si>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</si>
  <si>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</si>
  <si>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</si>
  <si>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</si>
  <si>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</si>
  <si>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</si>
  <si>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</si>
  <si>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</si>
  <si>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</si>
  <si>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</si>
  <si>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</si>
  <si>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</si>
  <si>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</si>
  <si>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</si>
  <si>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</si>
  <si>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</si>
  <si>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</si>
  <si>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</si>
  <si>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</si>
  <si>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</si>
  <si>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</si>
  <si>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</si>
  <si>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</si>
  <si>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</si>
  <si>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</si>
  <si>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</si>
  <si>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</si>
  <si>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</si>
  <si>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</si>
  <si>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</si>
  <si>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</si>
  <si>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</si>
  <si>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</si>
  <si>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</si>
  <si>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</si>
  <si>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</si>
  <si>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</si>
  <si>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</si>
  <si>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</si>
  <si>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</si>
  <si>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</si>
  <si>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</si>
  <si>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</si>
  <si>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</si>
  <si>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</si>
  <si>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</si>
  <si>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</si>
  <si>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</si>
  <si>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</si>
  <si>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</si>
  <si>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</si>
  <si>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</si>
  <si>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</si>
  <si>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</si>
  <si>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</si>
  <si>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</si>
  <si>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</si>
  <si>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</si>
  <si>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</si>
  <si>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</si>
  <si>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</si>
  <si>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</si>
  <si>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</si>
  <si>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</si>
  <si>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</si>
  <si>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</si>
  <si>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</si>
  <si>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</si>
  <si>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</si>
  <si>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</si>
  <si>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</si>
  <si>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</si>
  <si>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</si>
  <si>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</si>
  <si>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</si>
  <si>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</si>
  <si>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</si>
  <si>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</si>
  <si>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</si>
  <si>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</si>
  <si>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</si>
  <si>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</si>
  <si>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</si>
  <si>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</si>
  <si>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</si>
  <si>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</si>
  <si>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</si>
  <si>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</si>
  <si>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</si>
  <si>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</si>
  <si>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</si>
  <si>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</si>
  <si>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</si>
  <si>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</si>
  <si>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</si>
  <si>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</si>
  <si>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</si>
  <si>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</si>
  <si>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</si>
  <si>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</si>
  <si>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</si>
  <si>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</si>
  <si>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</si>
  <si>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</si>
  <si>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</si>
  <si>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</si>
  <si>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</si>
  <si>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</si>
  <si>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</si>
  <si>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</si>
  <si>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</si>
  <si>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</si>
  <si>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</si>
  <si>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</si>
  <si>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</si>
  <si>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</si>
  <si>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</si>
  <si>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</si>
  <si>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</si>
  <si>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</si>
  <si>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</si>
  <si>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</si>
  <si>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</si>
  <si>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</si>
  <si>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</si>
  <si>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</si>
  <si>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</si>
  <si>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</si>
  <si>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</si>
  <si>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</si>
  <si>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</si>
  <si>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</si>
  <si>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</si>
  <si>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</si>
  <si>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</si>
  <si>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</si>
  <si>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</si>
  <si>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</si>
  <si>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</si>
  <si>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</si>
  <si>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</si>
  <si>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</si>
  <si>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</si>
  <si>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</si>
  <si>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</si>
  <si>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</si>
  <si>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</si>
  <si>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</si>
  <si>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</si>
  <si>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</si>
  <si>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</si>
  <si>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</si>
  <si>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</si>
  <si>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</si>
  <si>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</si>
  <si>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</si>
  <si>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</si>
  <si>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</si>
  <si>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</si>
  <si>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</si>
  <si>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</si>
  <si>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</si>
  <si>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</si>
  <si>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</si>
  <si>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</si>
  <si>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</si>
  <si>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</si>
  <si>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</si>
  <si>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</si>
  <si>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</si>
  <si>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</si>
  <si>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</si>
  <si>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</si>
  <si>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</si>
  <si>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</si>
  <si>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</si>
  <si>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</si>
  <si>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</si>
  <si>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</si>
  <si>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</si>
  <si>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</si>
  <si>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</si>
  <si>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</si>
  <si>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</si>
  <si>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</si>
  <si>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</si>
  <si>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</si>
  <si>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</si>
  <si>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</si>
  <si>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</si>
  <si>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</si>
  <si>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</si>
  <si>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</si>
  <si>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</si>
  <si>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</si>
  <si>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</si>
  <si>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</si>
  <si>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</si>
  <si>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</si>
  <si>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</si>
  <si>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</si>
  <si>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</si>
  <si>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</si>
  <si>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</si>
  <si>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</si>
  <si>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</si>
  <si>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</si>
  <si>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</si>
  <si>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</si>
  <si>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</si>
  <si>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</si>
  <si>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</si>
  <si>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</si>
  <si>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</si>
  <si>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</si>
  <si>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</si>
  <si>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</si>
  <si>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</si>
  <si>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</si>
  <si>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</si>
  <si>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</si>
  <si>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</si>
  <si>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</si>
  <si>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</si>
  <si>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</si>
  <si>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</si>
  <si>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</si>
  <si>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</si>
  <si>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</si>
  <si>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</si>
  <si>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</si>
  <si>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</si>
  <si>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</si>
  <si>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</si>
  <si>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</si>
  <si>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</si>
  <si>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</si>
  <si>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</si>
  <si>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</si>
  <si>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</si>
  <si>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</si>
  <si>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</si>
  <si>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</si>
  <si>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</si>
  <si>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</si>
  <si>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</si>
  <si>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</si>
  <si>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</si>
  <si>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</si>
  <si>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</si>
  <si>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</si>
  <si>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</si>
  <si>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</si>
  <si>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</si>
  <si>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</si>
  <si>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</si>
  <si>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</si>
  <si>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</si>
  <si>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</si>
  <si>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</si>
  <si>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</si>
  <si>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</si>
  <si>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</si>
  <si>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</si>
  <si>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</si>
  <si>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</si>
  <si>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</si>
  <si>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</si>
  <si>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</si>
  <si>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</si>
  <si>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</si>
  <si>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</si>
  <si>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</si>
  <si>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</si>
  <si>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</si>
  <si>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</si>
  <si>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</si>
  <si>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</si>
  <si>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</si>
  <si>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</si>
  <si>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</si>
  <si>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</si>
  <si>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</si>
  <si>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</si>
  <si>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</si>
  <si>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</si>
  <si>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</si>
  <si>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</si>
  <si>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</si>
  <si>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</si>
  <si>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</si>
  <si>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</si>
  <si>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</si>
  <si>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</si>
  <si>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</si>
  <si>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</si>
  <si>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</si>
  <si>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</si>
  <si>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</si>
  <si>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</si>
  <si>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</si>
  <si>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</si>
  <si>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</si>
  <si>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</si>
  <si>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</si>
  <si>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</si>
  <si>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</si>
  <si>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</si>
  <si>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</si>
  <si>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</si>
  <si>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</si>
  <si>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</si>
  <si>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</si>
  <si>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</si>
  <si>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</si>
  <si>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</si>
  <si>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</si>
  <si>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</si>
  <si>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</si>
  <si>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</si>
  <si>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</si>
  <si>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</si>
  <si>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</si>
  <si>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</si>
  <si>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</si>
  <si>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</si>
  <si>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</si>
  <si>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</si>
  <si>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</si>
  <si>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</si>
  <si>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</si>
  <si>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</si>
  <si>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</si>
  <si>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</si>
  <si>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</si>
  <si>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</si>
  <si>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</si>
  <si>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</si>
  <si>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</si>
  <si>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</si>
  <si>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</si>
  <si>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</si>
  <si>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</si>
  <si>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</si>
  <si>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</si>
  <si>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</si>
  <si>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</si>
  <si>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</si>
  <si>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</si>
  <si>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</si>
  <si>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</si>
  <si>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</si>
  <si>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</si>
  <si>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</si>
  <si>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</si>
  <si>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</si>
  <si>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</si>
  <si>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</si>
  <si>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</si>
  <si>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</si>
  <si>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</si>
  <si>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</si>
  <si>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</si>
  <si>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</si>
  <si>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</si>
  <si>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</si>
  <si>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</si>
  <si>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</si>
  <si>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</si>
  <si>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</si>
  <si>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</si>
  <si>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</si>
  <si>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</si>
  <si>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</si>
  <si>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</si>
  <si>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</si>
  <si>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</si>
  <si>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</si>
  <si>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</si>
  <si>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</si>
  <si>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</si>
  <si>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</si>
  <si>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</si>
  <si>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</si>
  <si>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</si>
  <si>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</si>
  <si>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</si>
  <si>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</si>
  <si>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</si>
  <si>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</si>
  <si>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</si>
  <si>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</si>
  <si>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</si>
  <si>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</si>
  <si>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</si>
  <si>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</si>
  <si>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</si>
  <si>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</si>
  <si>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</si>
  <si>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</si>
  <si>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</si>
  <si>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</si>
  <si>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</si>
  <si>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</si>
  <si>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</si>
  <si>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</si>
  <si>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</si>
  <si>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</si>
  <si>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</si>
  <si>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</si>
  <si>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</si>
  <si>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</si>
  <si>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</si>
  <si>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</si>
  <si>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</si>
  <si>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</si>
  <si>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</si>
  <si>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</si>
  <si>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</si>
  <si>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</si>
  <si>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</si>
  <si>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</si>
  <si>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</si>
  <si>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</si>
  <si>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</si>
  <si>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</si>
  <si>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</si>
  <si>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</si>
  <si>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</si>
  <si>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</si>
  <si>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</si>
  <si>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</si>
  <si>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</si>
  <si>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</si>
  <si>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</si>
  <si>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</si>
  <si>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</si>
  <si>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</si>
  <si>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</si>
  <si>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</si>
  <si>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</si>
  <si>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</si>
  <si>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</si>
  <si>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</si>
  <si>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</si>
  <si>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</si>
  <si>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</si>
  <si>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</si>
  <si>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</si>
  <si>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</si>
  <si>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</si>
  <si>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</si>
  <si>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</si>
  <si>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</si>
  <si>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</si>
  <si>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</si>
  <si>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</si>
  <si>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</si>
  <si>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</si>
  <si>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</si>
  <si>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</si>
  <si>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</si>
  <si>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</si>
  <si>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</si>
  <si>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</si>
  <si>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</si>
  <si>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</si>
  <si>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</si>
  <si>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</si>
  <si>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</si>
  <si>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</si>
  <si>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</si>
  <si>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</si>
  <si>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</si>
  <si>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</si>
  <si>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</si>
  <si>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</si>
  <si>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</si>
  <si>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</si>
  <si>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</si>
  <si>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</si>
  <si>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</si>
  <si>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</si>
  <si>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</si>
  <si>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</si>
  <si>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</si>
  <si>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</si>
  <si>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</si>
  <si>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</si>
  <si>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</si>
  <si>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</si>
  <si>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</si>
  <si>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</si>
  <si>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</si>
  <si>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</si>
  <si>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</si>
  <si>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</si>
  <si>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</si>
  <si>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</si>
  <si>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</si>
  <si>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</si>
  <si>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</si>
  <si>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</si>
  <si>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</si>
  <si>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</si>
  <si>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</si>
  <si>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</si>
  <si>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</si>
  <si>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</si>
  <si>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</si>
  <si>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</si>
  <si>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</si>
  <si>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</si>
  <si>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</si>
  <si>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</si>
  <si>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</si>
  <si>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</si>
  <si>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</si>
  <si>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</si>
  <si>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</si>
  <si>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</si>
  <si>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</si>
  <si>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</si>
  <si>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</si>
  <si>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</si>
  <si>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</si>
  <si>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</si>
  <si>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</si>
  <si>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</si>
  <si>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</si>
  <si>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</si>
  <si>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</si>
  <si>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</si>
  <si>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</si>
  <si>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</si>
  <si>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</si>
  <si>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</si>
  <si>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</si>
  <si>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</si>
  <si>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</si>
  <si>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</si>
  <si>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</si>
  <si>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</si>
  <si>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</si>
  <si>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</si>
  <si>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</si>
  <si>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</si>
  <si>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</si>
  <si>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</si>
  <si>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</si>
  <si>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</si>
  <si>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</si>
  <si>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</si>
  <si>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</si>
  <si>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</si>
  <si>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</si>
  <si>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</si>
  <si>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</si>
  <si>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</si>
  <si>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</si>
  <si>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</si>
  <si>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</si>
  <si>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</si>
  <si>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</si>
  <si>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</si>
  <si>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</si>
  <si>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</si>
  <si>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</si>
  <si>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</si>
  <si>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</si>
  <si>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</si>
  <si>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</si>
  <si>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</si>
  <si>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</si>
  <si>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</si>
  <si>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</si>
  <si>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</si>
  <si>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</si>
  <si>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</si>
  <si>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</si>
  <si>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</si>
  <si>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</si>
  <si>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</si>
  <si>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</si>
  <si>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</si>
  <si>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</si>
  <si>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</si>
  <si>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</si>
  <si>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</si>
  <si>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</si>
  <si>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</si>
  <si>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</si>
  <si>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</si>
  <si>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</si>
  <si>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</si>
  <si>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</si>
  <si>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</si>
  <si>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</si>
  <si>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</si>
  <si>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</si>
  <si>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</si>
  <si>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</si>
  <si>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</si>
  <si>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</si>
  <si>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</si>
  <si>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</si>
  <si>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</si>
  <si>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</si>
  <si>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</si>
  <si>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</si>
  <si>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</si>
  <si>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</si>
  <si>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</si>
  <si>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</si>
  <si>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</si>
  <si>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</si>
  <si>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</si>
  <si>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</si>
  <si>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</si>
  <si>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</si>
  <si>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</si>
  <si>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</si>
  <si>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</si>
  <si>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</si>
  <si>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</si>
  <si>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</si>
  <si>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</si>
  <si>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</si>
  <si>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</si>
  <si>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</si>
  <si>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</si>
  <si>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</si>
  <si>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</si>
  <si>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</si>
  <si>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</si>
  <si>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</si>
  <si>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</si>
  <si>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</si>
  <si>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</si>
  <si>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</si>
  <si>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</si>
  <si>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</si>
  <si>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</si>
  <si>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</si>
  <si>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</si>
  <si>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</si>
  <si>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</si>
  <si>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</si>
  <si>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</si>
  <si>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</si>
  <si>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</si>
  <si>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</si>
  <si>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</si>
  <si>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</si>
  <si>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</si>
  <si>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</si>
  <si>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</si>
  <si>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</si>
  <si>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</si>
  <si>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</si>
  <si>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</si>
  <si>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</si>
  <si>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</si>
  <si>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</si>
  <si>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</si>
  <si>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</si>
  <si>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</si>
  <si>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</si>
  <si>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</si>
  <si>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</si>
  <si>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</si>
  <si>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</si>
  <si>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</si>
  <si>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</si>
  <si>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</si>
  <si>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</si>
  <si>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</si>
  <si>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</si>
  <si>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</si>
  <si>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</si>
  <si>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</si>
  <si>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</si>
  <si>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</si>
  <si>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</si>
  <si>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</si>
  <si>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</si>
  <si>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</si>
  <si>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</si>
  <si>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</si>
  <si>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</si>
  <si>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</si>
  <si>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</si>
  <si>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</si>
  <si>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</si>
  <si>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</si>
  <si>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</si>
  <si>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</si>
  <si>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</si>
  <si>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</si>
  <si>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</si>
  <si>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</si>
  <si>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</si>
  <si>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</si>
  <si>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</si>
  <si>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</si>
  <si>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</si>
  <si>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</si>
  <si>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</si>
  <si>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</si>
  <si>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</si>
  <si>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</si>
  <si>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</si>
  <si>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</si>
  <si>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</si>
  <si>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</si>
  <si>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</si>
  <si>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</si>
  <si>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</si>
  <si>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</si>
  <si>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</si>
  <si>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</si>
  <si>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</si>
  <si>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</si>
  <si>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</si>
  <si>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</si>
  <si>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</si>
  <si>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</si>
  <si>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</si>
  <si>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</si>
  <si>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</si>
  <si>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</si>
  <si>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</si>
  <si>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</si>
  <si>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</si>
  <si>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</si>
  <si>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</si>
  <si>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</si>
  <si>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</si>
  <si>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</si>
  <si>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</si>
  <si>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</si>
  <si>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</si>
  <si>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</si>
  <si>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</si>
  <si>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</si>
  <si>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</si>
  <si>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</si>
  <si>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</si>
  <si>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</si>
  <si>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</si>
  <si>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</si>
  <si>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</si>
  <si>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</si>
  <si>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</si>
  <si>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</si>
  <si>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</si>
  <si>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</si>
  <si>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</si>
  <si>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</si>
  <si>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</si>
  <si>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</si>
  <si>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</si>
  <si>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</si>
  <si>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</si>
  <si>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</si>
  <si>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</si>
  <si>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</si>
  <si>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</si>
  <si>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</si>
  <si>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</si>
  <si>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</si>
  <si>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</si>
  <si>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</si>
  <si>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</si>
  <si>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</si>
  <si>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</si>
  <si>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</si>
  <si>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</si>
  <si>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</si>
  <si>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</si>
  <si>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</si>
  <si>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</si>
  <si>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</si>
  <si>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</si>
  <si>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</si>
  <si>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</si>
  <si>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</si>
  <si>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</si>
  <si>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</si>
  <si>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</si>
  <si>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</si>
  <si>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</si>
  <si>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</si>
  <si>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</si>
  <si>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</si>
  <si>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</si>
  <si>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</si>
  <si>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</si>
  <si>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</si>
  <si>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</si>
  <si>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</si>
  <si>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</si>
  <si>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</si>
  <si>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</si>
  <si>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</si>
  <si>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</si>
  <si>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</si>
  <si>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</si>
  <si>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</si>
  <si>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</si>
  <si>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</si>
  <si>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</si>
  <si>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</si>
  <si>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</si>
  <si>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</si>
  <si>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</si>
  <si>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</si>
  <si>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</si>
  <si>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</si>
  <si>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</si>
  <si>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</si>
  <si>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</si>
  <si>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</si>
  <si>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</si>
  <si>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</si>
  <si>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</si>
  <si>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</si>
  <si>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</si>
  <si>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</si>
  <si>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</si>
  <si>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</si>
  <si>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</si>
  <si>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</si>
  <si>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</si>
  <si>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</si>
  <si>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</si>
  <si>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</si>
  <si>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</si>
  <si>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</si>
  <si>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</si>
  <si>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</si>
  <si>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</si>
  <si>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</si>
  <si>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</si>
  <si>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</si>
  <si>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</si>
  <si>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</si>
  <si>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</si>
  <si>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</si>
  <si>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</si>
  <si>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</si>
  <si>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</si>
  <si>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</si>
  <si>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</si>
  <si>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</si>
  <si>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</si>
  <si>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</si>
  <si>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</si>
  <si>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</si>
  <si>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</si>
  <si>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</si>
  <si>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</si>
  <si>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</si>
  <si>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</si>
  <si>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</si>
  <si>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</si>
  <si>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</si>
  <si>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</si>
  <si>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</si>
  <si>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</si>
  <si>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</si>
  <si>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</si>
  <si>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</si>
  <si>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</si>
  <si>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</si>
  <si>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</si>
  <si>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</si>
  <si>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</si>
  <si>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</si>
  <si>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</si>
  <si>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</si>
  <si>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</si>
  <si>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</si>
  <si>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</si>
  <si>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</si>
  <si>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</si>
  <si>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</si>
  <si>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</si>
  <si>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</si>
  <si>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</si>
  <si>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</si>
  <si>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</si>
  <si>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</si>
  <si>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</si>
  <si>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</si>
  <si>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</si>
  <si>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</si>
  <si>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</si>
  <si>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</si>
  <si>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</si>
  <si>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</si>
  <si>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</si>
  <si>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</si>
  <si>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</si>
  <si>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</si>
  <si>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</si>
  <si>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</si>
  <si>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</si>
  <si>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</si>
  <si>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</si>
  <si>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</si>
  <si>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</si>
  <si>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</si>
  <si>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</si>
  <si>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</si>
  <si>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</si>
  <si>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</si>
  <si>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</si>
  <si>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</si>
  <si>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</si>
  <si>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</si>
  <si>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</si>
  <si>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</si>
  <si>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</si>
  <si>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</si>
  <si>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</si>
  <si>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</si>
  <si>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</si>
  <si>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</si>
  <si>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</si>
  <si>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</si>
  <si>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</si>
  <si>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</si>
  <si>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</si>
  <si>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</si>
  <si>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</si>
  <si>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</si>
  <si>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</si>
  <si>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</si>
  <si>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</si>
  <si>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</si>
  <si>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</si>
  <si>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</si>
  <si>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</si>
  <si>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</si>
  <si>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</si>
  <si>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</si>
  <si>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</si>
  <si>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</si>
  <si>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</si>
  <si>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</si>
  <si>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</si>
  <si>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</si>
  <si>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</si>
  <si>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</si>
  <si>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</si>
  <si>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</si>
  <si>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</si>
  <si>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</si>
  <si>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</si>
  <si>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</si>
  <si>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</si>
  <si>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</si>
  <si>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</si>
  <si>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</si>
  <si>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</si>
  <si>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</si>
  <si>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</si>
  <si>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</si>
  <si>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</si>
  <si>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</si>
  <si>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</si>
  <si>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</si>
  <si>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</si>
  <si>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</si>
  <si>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</si>
  <si>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</si>
  <si>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</si>
  <si>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</si>
  <si>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</si>
  <si>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</si>
  <si>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</si>
  <si>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</si>
  <si>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</si>
  <si>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</si>
  <si>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</si>
  <si>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</si>
  <si>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</si>
  <si>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</si>
  <si>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</si>
  <si>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</si>
  <si>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</si>
  <si>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</si>
  <si>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</si>
  <si>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</si>
  <si>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</si>
  <si>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</si>
  <si>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</si>
  <si>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</si>
  <si>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</si>
  <si>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</si>
  <si>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</si>
  <si>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</si>
  <si>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</si>
  <si>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</si>
  <si>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</si>
  <si>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</si>
  <si>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</si>
  <si>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</si>
  <si>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</si>
  <si>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</si>
  <si>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</si>
  <si>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</si>
  <si>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</si>
  <si>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</si>
  <si>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</si>
  <si>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</si>
  <si>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</si>
  <si>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</si>
  <si>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</si>
  <si>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</si>
  <si>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</si>
  <si>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</si>
  <si>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</si>
  <si>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</si>
  <si>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</si>
  <si>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</si>
  <si>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</si>
  <si>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</si>
  <si>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</si>
  <si>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</si>
  <si>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</si>
  <si>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</si>
  <si>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</si>
  <si>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</si>
  <si>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</si>
  <si>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</si>
  <si>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</si>
  <si>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</si>
  <si>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</si>
  <si>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</si>
  <si>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</si>
  <si>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</si>
  <si>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</si>
  <si>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</si>
  <si>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</si>
  <si>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</si>
  <si>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</si>
  <si>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</si>
  <si>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</si>
  <si>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</si>
  <si>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</si>
  <si>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</si>
  <si>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</si>
  <si>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</si>
  <si>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</si>
  <si>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</si>
  <si>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</si>
  <si>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</si>
  <si>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</si>
  <si>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</si>
  <si>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</si>
  <si>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</si>
  <si>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</si>
  <si>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</si>
  <si>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</si>
  <si>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</si>
  <si>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</si>
  <si>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</si>
  <si>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</si>
  <si>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</si>
  <si>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</si>
  <si>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</si>
  <si>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</si>
  <si>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</si>
  <si>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</si>
  <si>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</si>
  <si>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</si>
  <si>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</si>
  <si>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</si>
  <si>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</si>
  <si>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</si>
  <si>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</si>
  <si>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</si>
  <si>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</si>
  <si>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</si>
  <si>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</si>
  <si>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</si>
  <si>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</si>
  <si>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</si>
  <si>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</si>
  <si>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</si>
  <si>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</si>
  <si>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</si>
  <si>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</si>
  <si>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</si>
  <si>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</si>
  <si>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</si>
  <si>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</si>
  <si>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</si>
  <si>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</si>
  <si>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</si>
  <si>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</si>
  <si>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</si>
  <si>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</si>
  <si>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</si>
  <si>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</si>
  <si>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</si>
  <si>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</si>
  <si>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</si>
  <si>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</si>
  <si>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</si>
  <si>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</si>
  <si>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</si>
  <si>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</si>
  <si>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</si>
  <si>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</si>
  <si>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</si>
  <si>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</si>
  <si>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</si>
  <si>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</si>
  <si>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</si>
  <si>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</si>
  <si>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</si>
  <si>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</si>
  <si>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</si>
  <si>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</si>
  <si>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</si>
  <si>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</si>
  <si>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</si>
  <si>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</si>
  <si>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</si>
  <si>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</si>
  <si>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</si>
  <si>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</si>
  <si>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</si>
  <si>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</si>
  <si>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</si>
  <si>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</si>
  <si>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</si>
  <si>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</si>
  <si>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</si>
  <si>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</si>
  <si>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</si>
  <si>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</si>
  <si>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</si>
  <si>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</si>
  <si>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</si>
  <si>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</si>
  <si>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</si>
  <si>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</si>
  <si>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</si>
  <si>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</si>
  <si>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</si>
  <si>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</si>
  <si>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</si>
  <si>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</si>
  <si>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</si>
  <si>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</si>
  <si>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</si>
  <si>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</si>
  <si>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</si>
  <si>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</si>
  <si>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</si>
  <si>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</si>
  <si>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</si>
  <si>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</si>
  <si>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</si>
  <si>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</si>
  <si>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</si>
  <si>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</si>
  <si>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</si>
  <si>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</si>
  <si>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</si>
  <si>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</si>
  <si>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</si>
  <si>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</si>
  <si>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</si>
  <si>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</si>
  <si>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</si>
  <si>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</si>
  <si>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</si>
  <si>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</si>
  <si>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</si>
  <si>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</si>
  <si>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</si>
  <si>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</si>
  <si>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</si>
  <si>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</si>
  <si>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</si>
  <si>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</si>
  <si>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</si>
  <si>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</si>
  <si>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</si>
  <si>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</si>
  <si>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</si>
  <si>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</si>
  <si>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</si>
  <si>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</si>
  <si>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</si>
  <si>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</si>
  <si>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</si>
  <si>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</si>
  <si>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</si>
  <si>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</si>
  <si>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</si>
  <si>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</si>
  <si>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</si>
  <si>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</si>
  <si>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</si>
  <si>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</si>
  <si>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</si>
  <si>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</si>
  <si>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</si>
  <si>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</si>
  <si>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</si>
  <si>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</si>
  <si>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</si>
  <si>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</si>
  <si>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</si>
  <si>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</si>
  <si>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</si>
  <si>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</si>
  <si>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</si>
  <si>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</si>
  <si>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</si>
  <si>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</si>
  <si>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</si>
  <si>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</si>
  <si>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</si>
  <si>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</si>
  <si>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</si>
  <si>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</si>
  <si>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</si>
  <si>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</si>
  <si>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</si>
  <si>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</si>
  <si>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</si>
  <si>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</si>
  <si>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</si>
  <si>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</si>
  <si>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</si>
  <si>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</si>
  <si>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</si>
  <si>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</si>
  <si>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</si>
  <si>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</si>
  <si>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</si>
  <si>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</si>
  <si>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</si>
  <si>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</si>
  <si>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</si>
  <si>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</si>
  <si>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</si>
  <si>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</si>
  <si>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</si>
  <si>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</si>
  <si>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</si>
  <si>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</si>
  <si>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</si>
  <si>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</si>
  <si>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</si>
  <si>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</si>
  <si>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</si>
  <si>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</si>
  <si>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</si>
  <si>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</si>
  <si>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</si>
  <si>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</si>
  <si>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</si>
  <si>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</si>
  <si>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</si>
  <si>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</si>
  <si>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</si>
  <si>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</si>
  <si>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</si>
  <si>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</si>
  <si>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</si>
  <si>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</si>
  <si>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</si>
  <si>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</si>
  <si>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</si>
  <si>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</si>
  <si>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</si>
  <si>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</si>
  <si>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</si>
  <si>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</si>
  <si>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</si>
  <si>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</si>
  <si>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</si>
  <si>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</si>
  <si>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</si>
  <si>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</si>
  <si>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</si>
  <si>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</si>
  <si>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</si>
  <si>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</si>
  <si>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</si>
  <si>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</si>
  <si>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</si>
  <si>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</si>
  <si>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</si>
  <si>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</si>
  <si>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</si>
  <si>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</si>
  <si>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</si>
  <si>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</si>
  <si>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</si>
  <si>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</si>
  <si>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</si>
  <si>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</si>
  <si>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</si>
  <si>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</si>
  <si>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</si>
  <si>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</si>
  <si>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</si>
  <si>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</si>
  <si>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</si>
  <si>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</si>
  <si>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</si>
  <si>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</si>
  <si>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</si>
  <si>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</si>
  <si>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</si>
  <si>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</si>
  <si>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</si>
  <si>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</si>
  <si>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</si>
  <si>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</si>
  <si>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</si>
  <si>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</si>
  <si>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</si>
  <si>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</si>
  <si>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</si>
  <si>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</si>
  <si>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</si>
  <si>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</si>
  <si>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</si>
  <si>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</si>
  <si>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</si>
  <si>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</si>
  <si>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</si>
  <si>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</si>
  <si>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</si>
  <si>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</si>
  <si>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</si>
  <si>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</si>
  <si>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</si>
  <si>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</si>
  <si>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</si>
  <si>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</si>
  <si>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</si>
  <si>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</si>
  <si>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</si>
  <si>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</si>
  <si>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</si>
  <si>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</si>
  <si>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</si>
  <si>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</si>
  <si>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</si>
  <si>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</si>
  <si>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</si>
  <si>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</si>
  <si>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</si>
  <si>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</si>
  <si>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</si>
  <si>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</si>
  <si>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</si>
  <si>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</si>
  <si>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</si>
  <si>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</si>
  <si>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</si>
  <si>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</si>
  <si>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</si>
  <si>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</si>
  <si>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</si>
  <si>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</si>
  <si>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</si>
  <si>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</si>
  <si>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</si>
  <si>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</si>
  <si>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</si>
  <si>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</si>
  <si>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</si>
  <si>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</si>
  <si>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</si>
  <si>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</si>
  <si>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</si>
  <si>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</si>
  <si>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</si>
  <si>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</si>
  <si>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</si>
  <si>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</si>
  <si>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</si>
  <si>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</si>
  <si>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</si>
  <si>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</si>
  <si>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</si>
  <si>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</si>
  <si>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</si>
  <si>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</si>
  <si>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</si>
  <si>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</si>
  <si>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</si>
  <si>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</si>
  <si>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</si>
  <si>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</si>
  <si>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</si>
  <si>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</si>
  <si>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</si>
  <si>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</si>
  <si>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</si>
  <si>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</si>
  <si>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</si>
  <si>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</si>
  <si>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</si>
  <si>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</si>
  <si>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</si>
  <si>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</si>
  <si>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</si>
  <si>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</si>
  <si>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</si>
  <si>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</si>
  <si>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</si>
  <si>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</si>
  <si>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</si>
  <si>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</si>
  <si>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</si>
  <si>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</si>
  <si>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</si>
  <si>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</si>
  <si>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</si>
  <si>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</si>
  <si>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</si>
  <si>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</si>
  <si>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</si>
  <si>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</si>
  <si>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</si>
  <si>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</si>
  <si>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</si>
  <si>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</si>
  <si>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</si>
  <si>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</si>
  <si>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</si>
  <si>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</si>
  <si>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</si>
  <si>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</si>
  <si>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</si>
  <si>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</si>
  <si>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</si>
  <si>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</si>
  <si>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</si>
  <si>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</si>
  <si>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</si>
  <si>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</si>
  <si>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</si>
  <si>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</si>
  <si>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</si>
  <si>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</si>
  <si>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</si>
  <si>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</si>
  <si>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</si>
  <si>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</si>
  <si>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</si>
  <si>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</si>
  <si>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</si>
  <si>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</si>
  <si>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</si>
  <si>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</si>
  <si>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</si>
  <si>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</si>
  <si>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</si>
  <si>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</si>
  <si>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</si>
  <si>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</si>
  <si>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</si>
  <si>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</si>
  <si>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</si>
  <si>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</si>
  <si>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</si>
  <si>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</si>
  <si>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</si>
  <si>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</si>
  <si>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</si>
  <si>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</si>
  <si>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</si>
  <si>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</si>
  <si>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</si>
  <si>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</si>
  <si>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</si>
  <si>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</si>
  <si>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</si>
  <si>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</si>
  <si>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</si>
  <si>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</si>
  <si>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</si>
  <si>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</si>
  <si>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</si>
  <si>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</si>
  <si>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</si>
  <si>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</si>
  <si>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</si>
  <si>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</si>
  <si>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</si>
  <si>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</si>
  <si>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</si>
  <si>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</si>
  <si>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</si>
  <si>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</si>
  <si>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</si>
  <si>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</si>
  <si>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</si>
  <si>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</si>
  <si>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</si>
  <si>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</si>
  <si>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</si>
  <si>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</si>
  <si>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</si>
  <si>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</si>
  <si>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</si>
  <si>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</si>
  <si>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</si>
  <si>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</si>
  <si>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</si>
  <si>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</si>
  <si>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</si>
  <si>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</si>
  <si>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</si>
  <si>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</si>
  <si>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</si>
  <si>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</si>
  <si>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</si>
  <si>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</si>
  <si>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</si>
  <si>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</si>
  <si>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</si>
  <si>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</si>
  <si>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</si>
  <si>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</si>
  <si>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</si>
  <si>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</si>
  <si>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</si>
  <si>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</si>
  <si>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</si>
  <si>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</si>
  <si>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</si>
  <si>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</si>
  <si>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</si>
  <si>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</si>
  <si>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</si>
  <si>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</si>
  <si>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</si>
  <si>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</si>
  <si>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</si>
  <si>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</si>
  <si>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</si>
  <si>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</si>
  <si>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</si>
  <si>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</si>
  <si>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</si>
  <si>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</si>
  <si>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</si>
  <si>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</si>
  <si>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</si>
  <si>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</si>
  <si>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</si>
  <si>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</si>
  <si>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</si>
  <si>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</si>
  <si>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</si>
  <si>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</si>
  <si>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</si>
  <si>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</si>
  <si>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</si>
  <si>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</si>
  <si>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</si>
  <si>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</si>
  <si>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</si>
  <si>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</si>
  <si>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</si>
  <si>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</si>
  <si>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</si>
  <si>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</si>
  <si>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</si>
  <si>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</si>
  <si>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</si>
  <si>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</si>
  <si>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</si>
  <si>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</si>
  <si>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</si>
  <si>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</si>
  <si>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</si>
  <si>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</si>
  <si>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</si>
  <si>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</si>
  <si>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</si>
  <si>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</si>
  <si>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</si>
  <si>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</si>
  <si>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</si>
  <si>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</si>
  <si>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</si>
  <si>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</si>
  <si>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</si>
  <si>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</si>
  <si>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</si>
  <si>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</si>
  <si>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</si>
  <si>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</si>
  <si>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</si>
  <si>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</si>
  <si>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</si>
  <si>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</si>
  <si>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</si>
  <si>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</si>
  <si>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</si>
  <si>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</si>
  <si>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</si>
  <si>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</si>
  <si>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</si>
  <si>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</si>
  <si>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</si>
  <si>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</si>
  <si>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</si>
  <si>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</si>
  <si>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</si>
  <si>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</si>
  <si>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</si>
  <si>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</si>
  <si>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</si>
  <si>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</si>
  <si>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</si>
  <si>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</si>
  <si>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</si>
  <si>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</si>
  <si>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</si>
  <si>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</si>
  <si>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</si>
  <si>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</si>
  <si>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</si>
  <si>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</si>
  <si>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</si>
  <si>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</si>
  <si>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</si>
  <si>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</si>
  <si>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</si>
  <si>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</si>
  <si>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</si>
  <si>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</si>
  <si>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</si>
  <si>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</si>
  <si>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</si>
  <si>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</si>
  <si>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</si>
  <si>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</si>
  <si>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</si>
  <si>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</si>
  <si>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</si>
  <si>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</si>
  <si>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</si>
  <si>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</si>
  <si>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</si>
  <si>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</si>
  <si>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</si>
  <si>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</si>
  <si>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</si>
  <si>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</si>
  <si>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</si>
  <si>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</si>
  <si>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</si>
  <si>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</si>
  <si>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</si>
  <si>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</si>
  <si>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</si>
  <si>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</si>
  <si>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</si>
  <si>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</si>
  <si>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</si>
  <si>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</si>
  <si>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</si>
  <si>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</si>
  <si>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</si>
  <si>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</si>
  <si>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</si>
  <si>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</si>
  <si>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</si>
  <si>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</si>
  <si>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</si>
  <si>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</si>
  <si>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</si>
  <si>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</si>
  <si>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</si>
  <si>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</si>
  <si>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</si>
  <si>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</si>
  <si>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</si>
  <si>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</si>
  <si>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</si>
  <si>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</si>
  <si>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</si>
  <si>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</si>
  <si>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</si>
  <si>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</si>
  <si>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</si>
  <si>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</si>
  <si>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</si>
  <si>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</si>
  <si>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</si>
  <si>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</si>
  <si>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</si>
  <si>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</si>
  <si>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</si>
  <si>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</si>
  <si>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</si>
  <si>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</si>
  <si>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</si>
  <si>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</si>
  <si>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</si>
  <si>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</si>
  <si>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</si>
  <si>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</si>
  <si>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</si>
  <si>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</si>
  <si>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</si>
  <si>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</si>
  <si>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</si>
  <si>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</si>
  <si>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</si>
  <si>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</si>
  <si>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</si>
  <si>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</si>
  <si>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</si>
  <si>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</si>
  <si>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</si>
  <si>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</si>
  <si>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</si>
  <si>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</si>
  <si>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</si>
  <si>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</si>
  <si>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</si>
  <si>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</si>
  <si>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</si>
  <si>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</si>
  <si>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</si>
  <si>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</si>
  <si>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</si>
  <si>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</si>
  <si>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</si>
  <si>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</si>
  <si>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</si>
  <si>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</si>
  <si>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</si>
  <si>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</si>
  <si>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</si>
  <si>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</si>
  <si>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</si>
  <si>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</si>
  <si>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</si>
  <si>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</si>
  <si>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</si>
  <si>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</si>
  <si>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</si>
  <si>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</si>
  <si>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</si>
  <si>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</si>
  <si>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</si>
  <si>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</si>
  <si>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</si>
  <si>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</si>
  <si>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</si>
  <si>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</si>
  <si>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</si>
  <si>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</si>
  <si>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</si>
  <si>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</si>
  <si>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</si>
  <si>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</si>
  <si>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</si>
  <si>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</si>
  <si>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</si>
  <si>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</si>
  <si>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</si>
  <si>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</si>
  <si>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</si>
  <si>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</si>
  <si>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</si>
  <si>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</si>
  <si>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</si>
  <si>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</si>
  <si>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</si>
  <si>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</si>
  <si>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</si>
  <si>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</si>
  <si>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</si>
  <si>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</si>
  <si>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</si>
  <si>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</si>
  <si>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</si>
  <si>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</si>
  <si>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</si>
  <si>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</si>
  <si>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</si>
  <si>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</si>
  <si>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</si>
  <si>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</si>
  <si>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</si>
  <si>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</si>
  <si>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</si>
  <si>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</si>
  <si>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</si>
  <si>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</si>
  <si>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</si>
  <si>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</si>
  <si>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</si>
  <si>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</si>
  <si>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</si>
  <si>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</si>
  <si>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</si>
  <si>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</si>
  <si>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</si>
  <si>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</si>
  <si>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</si>
  <si>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</si>
  <si>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</si>
  <si>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</si>
  <si>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</si>
  <si>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</si>
  <si>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</si>
  <si>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</si>
  <si>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</si>
  <si>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</si>
  <si>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</si>
  <si>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</si>
  <si>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</si>
  <si>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</si>
  <si>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</si>
  <si>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</si>
  <si>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</si>
  <si>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</si>
  <si>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</si>
  <si>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</si>
  <si>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</si>
  <si>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</si>
  <si>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</si>
  <si>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</si>
  <si>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</si>
  <si>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</si>
  <si>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</si>
  <si>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</si>
  <si>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</si>
  <si>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</si>
  <si>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</si>
  <si>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</si>
  <si>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</si>
  <si>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</si>
  <si>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</si>
  <si>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</si>
  <si>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</si>
  <si>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</si>
  <si>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</si>
  <si>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</si>
  <si>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</si>
  <si>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</si>
  <si>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</si>
  <si>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</si>
  <si>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</si>
  <si>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</si>
  <si>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</si>
  <si>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</si>
  <si>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</si>
  <si>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</si>
  <si>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</si>
  <si>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</si>
  <si>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</si>
  <si>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</si>
  <si>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</si>
  <si>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</si>
  <si>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</si>
  <si>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</si>
  <si>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</si>
  <si>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</si>
  <si>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</si>
  <si>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</si>
  <si>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</si>
  <si>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</si>
  <si>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</si>
  <si>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</si>
  <si>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</si>
  <si>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</si>
  <si>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</si>
  <si>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</si>
  <si>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</si>
  <si>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</si>
  <si>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</si>
  <si>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</si>
  <si>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</si>
  <si>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</si>
  <si>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</si>
  <si>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</si>
  <si>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</si>
  <si>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</si>
  <si>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</si>
  <si>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</si>
  <si>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</si>
  <si>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</si>
  <si>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</si>
  <si>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</si>
  <si>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</si>
  <si>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</si>
  <si>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</si>
  <si>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</si>
  <si>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</si>
  <si>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</si>
  <si>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</si>
  <si>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</si>
  <si>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</si>
  <si>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</si>
  <si>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</si>
  <si>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</si>
  <si>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</si>
  <si>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</si>
  <si>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</si>
  <si>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</si>
  <si>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</si>
  <si>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</si>
  <si>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</si>
  <si>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</si>
  <si>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</si>
  <si>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</si>
  <si>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</si>
  <si>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</si>
  <si>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</si>
  <si>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</si>
  <si>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</si>
  <si>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</si>
  <si>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</si>
  <si>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</si>
  <si>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</si>
  <si>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</si>
  <si>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</si>
  <si>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</si>
  <si>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</si>
  <si>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</si>
  <si>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</si>
  <si>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</si>
  <si>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</si>
  <si>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</si>
  <si>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</si>
  <si>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</si>
  <si>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</si>
  <si>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</si>
  <si>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</si>
  <si>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</si>
  <si>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</si>
  <si>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</si>
  <si>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</si>
  <si>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</si>
  <si>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</si>
  <si>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</si>
  <si>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</si>
  <si>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</si>
  <si>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</si>
  <si>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</si>
  <si>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</si>
  <si>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</si>
  <si>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</si>
  <si>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</si>
  <si>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</si>
  <si>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</si>
  <si>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</si>
  <si>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</si>
  <si>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</si>
  <si>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</si>
  <si>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</si>
  <si>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</si>
  <si>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</si>
  <si>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</si>
  <si>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</si>
  <si>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</si>
  <si>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</si>
  <si>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</si>
  <si>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</si>
  <si>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</si>
  <si>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</si>
  <si>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</si>
  <si>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</si>
  <si>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</si>
  <si>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</si>
  <si>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</si>
  <si>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</si>
  <si>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</si>
  <si>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</si>
  <si>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</si>
  <si>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</si>
  <si>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</si>
  <si>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</si>
  <si>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</si>
  <si>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</si>
  <si>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</si>
  <si>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</si>
  <si>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</si>
  <si>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</si>
  <si>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</si>
  <si>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</si>
  <si>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</si>
  <si>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</si>
  <si>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</si>
  <si>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</si>
  <si>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</si>
  <si>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</si>
  <si>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</si>
  <si>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</si>
  <si>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</si>
  <si>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</si>
  <si>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</si>
  <si>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</si>
  <si>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</si>
  <si>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</si>
  <si>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</si>
  <si>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</si>
  <si>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</si>
  <si>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</si>
  <si>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</si>
  <si>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</si>
  <si>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</si>
  <si>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</si>
  <si>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</si>
  <si>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</si>
  <si>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</si>
  <si>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</si>
  <si>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</si>
  <si>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</si>
  <si>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</si>
  <si>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</si>
  <si>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</si>
  <si>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</si>
  <si>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</si>
  <si>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</si>
  <si>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</si>
  <si>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</si>
  <si>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</si>
  <si>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</si>
  <si>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</si>
  <si>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</si>
  <si>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</si>
  <si>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</si>
  <si>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</si>
  <si>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</si>
  <si>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</si>
  <si>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</si>
  <si>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</si>
  <si>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</si>
  <si>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</si>
  <si>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</si>
  <si>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</si>
  <si>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</si>
  <si>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</si>
  <si>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</si>
  <si>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</si>
  <si>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</si>
  <si>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</si>
  <si>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</si>
  <si>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</si>
  <si>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</si>
  <si>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</si>
  <si>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</si>
  <si>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</si>
  <si>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</si>
  <si>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</si>
  <si>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</si>
  <si>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</si>
  <si>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</si>
  <si>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</si>
  <si>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</si>
  <si>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</si>
  <si>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</si>
  <si>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</si>
  <si>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</si>
  <si>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</si>
  <si>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</si>
  <si>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</si>
  <si>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</si>
  <si>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</si>
  <si>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</si>
  <si>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</si>
  <si>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</si>
  <si>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</si>
  <si>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</si>
  <si>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</si>
  <si>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</si>
  <si>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</si>
  <si>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</si>
  <si>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</si>
  <si>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</si>
  <si>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</si>
  <si>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</si>
  <si>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</si>
  <si>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</si>
  <si>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</si>
  <si>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</si>
  <si>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</si>
  <si>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</si>
  <si>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</si>
  <si>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</si>
  <si>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</si>
  <si>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</si>
  <si>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</si>
  <si>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</si>
  <si>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</si>
  <si>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</si>
  <si>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</si>
  <si>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</si>
  <si>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</si>
  <si>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</si>
  <si>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</si>
  <si>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</si>
  <si>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</si>
  <si>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</si>
  <si>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</si>
  <si>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</si>
  <si>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</si>
  <si>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</si>
  <si>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</si>
  <si>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</si>
  <si>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</si>
  <si>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</si>
  <si>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</si>
  <si>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</si>
  <si>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</si>
  <si>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</si>
  <si>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</si>
  <si>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</si>
  <si>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</si>
  <si>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</si>
  <si>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</si>
  <si>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</si>
  <si>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</si>
  <si>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</si>
  <si>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</si>
  <si>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</si>
  <si>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</si>
  <si>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</si>
  <si>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</si>
  <si>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</si>
  <si>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</si>
  <si>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</si>
  <si>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</si>
  <si>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</si>
  <si>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</si>
  <si>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</si>
  <si>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</si>
  <si>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</si>
  <si>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</si>
  <si>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</si>
  <si>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</si>
  <si>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</si>
  <si>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</si>
  <si>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</si>
  <si>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</si>
  <si>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</si>
  <si>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</si>
  <si>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</si>
  <si>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</si>
  <si>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</si>
  <si>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</si>
  <si>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</si>
  <si>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</si>
  <si>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</si>
  <si>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</si>
  <si>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</si>
  <si>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</si>
  <si>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</si>
  <si>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</si>
  <si>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</si>
  <si>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</si>
  <si>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</si>
  <si>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</si>
  <si>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</si>
  <si>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</si>
  <si>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</si>
  <si>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</si>
  <si>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</si>
  <si>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</si>
  <si>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</si>
  <si>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</si>
  <si>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</si>
  <si>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</si>
  <si>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</si>
  <si>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</si>
  <si>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</si>
  <si>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</si>
  <si>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</si>
  <si>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</si>
  <si>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</si>
  <si>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</si>
  <si>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</si>
  <si>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</si>
  <si>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</si>
  <si>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</si>
  <si>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</si>
  <si>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</si>
  <si>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</si>
  <si>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</si>
  <si>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</si>
  <si>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</si>
  <si>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</si>
  <si>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</si>
  <si>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</si>
  <si>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</si>
  <si>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</si>
  <si>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</si>
  <si>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</si>
  <si>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</si>
  <si>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</si>
  <si>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</si>
  <si>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</si>
  <si>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</si>
  <si>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</si>
  <si>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</si>
  <si>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</si>
  <si>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</si>
  <si>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</si>
  <si>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</si>
  <si>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</si>
  <si>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</si>
  <si>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</si>
  <si>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</si>
  <si>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</si>
  <si>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</si>
  <si>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</si>
  <si>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</si>
  <si>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</si>
  <si>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</si>
  <si>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</si>
  <si>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</si>
  <si>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</si>
  <si>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</si>
  <si>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</si>
  <si>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</si>
  <si>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</si>
  <si>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</si>
  <si>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</si>
  <si>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</si>
  <si>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</si>
  <si>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</si>
  <si>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</si>
  <si>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</si>
  <si>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</si>
  <si>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</si>
  <si>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</si>
  <si>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</si>
  <si>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</si>
  <si>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</si>
  <si>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</si>
  <si>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</si>
  <si>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</si>
  <si>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</si>
  <si>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</si>
  <si>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</si>
  <si>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</si>
  <si>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</si>
  <si>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</si>
  <si>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</si>
  <si>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</si>
  <si>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</si>
  <si>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</si>
  <si>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</si>
  <si>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</si>
  <si>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</si>
  <si>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</si>
  <si>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</si>
  <si>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</si>
  <si>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</si>
  <si>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</si>
  <si>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</si>
  <si>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</si>
  <si>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</si>
  <si>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</si>
  <si>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</si>
  <si>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</si>
  <si>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</si>
  <si>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</si>
  <si>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</si>
  <si>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</si>
  <si>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</si>
  <si>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</si>
  <si>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</si>
  <si>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</si>
  <si>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</si>
  <si>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</si>
  <si>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</si>
  <si>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</si>
  <si>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</si>
  <si>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</si>
  <si>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</si>
  <si>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</si>
  <si>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</si>
  <si>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</si>
  <si>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</si>
  <si>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</si>
  <si>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</si>
  <si>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</si>
  <si>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</si>
  <si>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</si>
  <si>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</si>
  <si>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</si>
  <si>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</si>
  <si>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</si>
  <si>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</si>
  <si>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</si>
  <si>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</si>
  <si>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</si>
  <si>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</si>
  <si>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</si>
  <si>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</si>
  <si>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</si>
  <si>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</si>
  <si>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</si>
  <si>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</si>
  <si>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</si>
  <si>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</si>
  <si>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</si>
  <si>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</si>
  <si>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</si>
  <si>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</si>
  <si>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</si>
  <si>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</si>
  <si>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</si>
  <si>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</si>
  <si>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</si>
  <si>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</si>
  <si>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</si>
  <si>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</si>
  <si>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</si>
  <si>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</si>
  <si>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</si>
  <si>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</si>
  <si>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</si>
  <si>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</si>
  <si>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</si>
  <si>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</si>
  <si>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</si>
  <si>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</si>
  <si>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</si>
  <si>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</si>
  <si>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</si>
  <si>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</si>
  <si>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</si>
  <si>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</si>
  <si>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</si>
  <si>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</si>
  <si>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</si>
  <si>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</si>
  <si>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</si>
  <si>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</si>
  <si>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</si>
  <si>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</si>
  <si>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</si>
  <si>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</si>
  <si>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</si>
  <si>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</si>
  <si>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</si>
  <si>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</si>
  <si>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</si>
  <si>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</si>
  <si>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</si>
  <si>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</si>
  <si>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</si>
  <si>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</si>
  <si>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</si>
  <si>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</si>
  <si>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</si>
  <si>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</si>
  <si>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</si>
  <si>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</si>
  <si>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</si>
  <si>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</si>
  <si>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</si>
  <si>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</si>
  <si>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</si>
  <si>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</si>
  <si>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</si>
  <si>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</si>
  <si>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</si>
  <si>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</si>
  <si>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</si>
  <si>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</si>
  <si>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</si>
  <si>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</si>
  <si>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</si>
  <si>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</si>
  <si>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</si>
  <si>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</si>
  <si>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</si>
  <si>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</si>
  <si>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</si>
  <si>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</si>
  <si>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</si>
  <si>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</si>
  <si>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</si>
  <si>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</si>
  <si>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</si>
  <si>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</si>
  <si>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</si>
  <si>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</si>
  <si>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</si>
  <si>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</si>
  <si>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</si>
  <si>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</si>
  <si>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</si>
  <si>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</si>
  <si>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</si>
  <si>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</si>
  <si>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</si>
  <si>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</si>
  <si>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</si>
  <si>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</si>
  <si>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</si>
  <si>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</si>
  <si>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</si>
  <si>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</si>
  <si>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</si>
  <si>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</si>
  <si>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</si>
  <si>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</si>
  <si>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</si>
  <si>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</si>
  <si>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</si>
  <si>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</si>
  <si>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</si>
  <si>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</si>
  <si>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</si>
  <si>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</si>
  <si>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</si>
  <si>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</si>
  <si>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</si>
  <si>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</si>
  <si>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</si>
  <si>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</si>
  <si>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</si>
  <si>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</si>
  <si>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</si>
  <si>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</si>
  <si>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</si>
  <si>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</si>
  <si>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</si>
  <si>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</si>
  <si>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</si>
  <si>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</si>
  <si>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</si>
  <si>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</si>
  <si>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</si>
  <si>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</si>
  <si>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</si>
  <si>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</si>
  <si>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</si>
  <si>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</si>
  <si>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</si>
  <si>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</si>
  <si>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</si>
  <si>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</si>
  <si>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</si>
  <si>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</si>
  <si>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</si>
  <si>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</si>
  <si>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</si>
  <si>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</si>
  <si>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</si>
  <si>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</si>
  <si>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</si>
  <si>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</si>
  <si>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</si>
  <si>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</si>
  <si>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</si>
  <si>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</si>
  <si>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</si>
  <si>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</si>
  <si>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</si>
  <si>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</si>
  <si>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</si>
  <si>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</si>
  <si>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</si>
  <si>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</si>
  <si>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</si>
  <si>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</si>
  <si>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</si>
  <si>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</si>
  <si>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</si>
  <si>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</si>
  <si>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</si>
  <si>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</si>
  <si>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</si>
  <si>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</si>
  <si>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</si>
  <si>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</si>
  <si>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</si>
  <si>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</si>
  <si>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</si>
  <si>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</si>
  <si>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</si>
  <si>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</si>
  <si>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</si>
  <si>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</si>
  <si>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</si>
  <si>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</si>
  <si>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</si>
  <si>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</si>
  <si>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</si>
  <si>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</si>
  <si>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</si>
  <si>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</si>
  <si>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</si>
  <si>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</si>
  <si>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</si>
  <si>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</si>
  <si>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</si>
  <si>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</si>
  <si>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</si>
  <si>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</si>
  <si>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</si>
  <si>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</si>
  <si>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</si>
  <si>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</si>
  <si>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</si>
  <si>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</si>
  <si>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</si>
  <si>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</si>
  <si>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</si>
  <si>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</si>
  <si>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</si>
  <si>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</si>
  <si>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</si>
  <si>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</si>
  <si>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</si>
  <si>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</si>
  <si>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</si>
  <si>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</si>
  <si>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</si>
  <si>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</si>
  <si>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</si>
  <si>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</si>
  <si>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</si>
  <si>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</si>
  <si>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</si>
  <si>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</si>
  <si>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</si>
  <si>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</si>
  <si>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</si>
  <si>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</si>
  <si>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</si>
  <si>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</si>
  <si>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</si>
  <si>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</si>
  <si>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</si>
  <si>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</si>
  <si>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</si>
  <si>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</si>
  <si>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</si>
  <si>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</si>
  <si>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</si>
  <si>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</si>
  <si>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</si>
  <si>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</si>
  <si>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</si>
  <si>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</si>
  <si>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</si>
  <si>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</si>
  <si>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</si>
  <si>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</si>
  <si>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</si>
  <si>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</si>
  <si>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</si>
  <si>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</si>
  <si>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</si>
  <si>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</si>
  <si>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</si>
  <si>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</si>
  <si>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</si>
  <si>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</si>
  <si>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</si>
  <si>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</si>
  <si>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</si>
  <si>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</si>
  <si>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</si>
  <si>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</si>
  <si>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</si>
  <si>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</si>
  <si>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</si>
  <si>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</si>
  <si>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</si>
  <si>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</si>
  <si>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</si>
  <si>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</si>
  <si>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</si>
  <si>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</si>
  <si>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</si>
  <si>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</si>
  <si>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</si>
  <si>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</si>
  <si>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</si>
  <si>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</si>
  <si>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</si>
  <si>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</si>
  <si>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</si>
  <si>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</si>
  <si>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</si>
  <si>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</si>
  <si>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</si>
  <si>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</si>
  <si>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</si>
  <si>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</si>
  <si>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</si>
  <si>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</si>
  <si>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</si>
  <si>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</si>
  <si>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</si>
  <si>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</si>
  <si>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</si>
  <si>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</si>
  <si>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</si>
  <si>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</si>
  <si>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</si>
  <si>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</si>
  <si>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</si>
  <si>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</si>
  <si>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</si>
  <si>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</si>
  <si>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</si>
  <si>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</si>
  <si>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</si>
  <si>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</si>
  <si>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</si>
  <si>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</si>
  <si>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</si>
  <si>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</si>
  <si>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</si>
  <si>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</si>
  <si>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</si>
  <si>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</si>
  <si>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</si>
  <si>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</si>
  <si>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</si>
  <si>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</si>
  <si>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</si>
  <si>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</si>
  <si>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</si>
  <si>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</si>
  <si>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</si>
  <si>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</si>
  <si>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</si>
  <si>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</si>
  <si>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</si>
  <si>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</si>
  <si>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</si>
  <si>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</si>
  <si>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</si>
  <si>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</si>
  <si>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</si>
  <si>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</si>
  <si>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</si>
  <si>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</si>
  <si>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</si>
  <si>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</si>
  <si>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</si>
  <si>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</si>
  <si>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</si>
  <si>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</si>
  <si>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</si>
  <si>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</si>
  <si>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</si>
  <si>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</si>
  <si>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</si>
  <si>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</si>
  <si>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</si>
  <si>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</si>
  <si>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</si>
  <si>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</si>
  <si>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</si>
  <si>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</si>
  <si>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</si>
  <si>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</si>
  <si>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</si>
  <si>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</si>
  <si>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</si>
  <si>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</si>
  <si>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</si>
  <si>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</si>
  <si>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</si>
  <si>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</si>
  <si>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</si>
  <si>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</si>
  <si>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</si>
  <si>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</si>
  <si>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</si>
  <si>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</si>
  <si>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</si>
  <si>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</si>
  <si>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</si>
  <si>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</si>
  <si>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</si>
  <si>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</si>
  <si>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</si>
  <si>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</si>
  <si>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</si>
  <si>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</si>
  <si>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</si>
  <si>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</si>
  <si>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</si>
  <si>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</si>
  <si>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</si>
  <si>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</si>
  <si>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</si>
  <si>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</si>
  <si>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</si>
  <si>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</si>
  <si>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</si>
  <si>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</si>
  <si>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</si>
  <si>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</si>
  <si>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</si>
  <si>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</si>
  <si>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</si>
  <si>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</si>
  <si>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</si>
  <si>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</si>
  <si>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</si>
  <si>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</si>
  <si>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</si>
  <si>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</si>
  <si>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</si>
  <si>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</si>
  <si>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</si>
  <si>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</si>
  <si>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</si>
  <si>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</si>
  <si>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</si>
  <si>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</si>
  <si>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</si>
  <si>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</si>
  <si>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</si>
  <si>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</si>
  <si>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</si>
  <si>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</si>
  <si>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</si>
  <si>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</si>
  <si>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</si>
  <si>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</si>
  <si>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</si>
  <si>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</si>
  <si>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</si>
  <si>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</si>
  <si>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</si>
  <si>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</si>
  <si>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</si>
  <si>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</si>
  <si>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</si>
  <si>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</si>
  <si>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</si>
  <si>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</si>
  <si>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</si>
  <si>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</si>
  <si>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</si>
  <si>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</si>
  <si>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</si>
  <si>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</si>
  <si>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</si>
  <si>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</si>
  <si>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</si>
  <si>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</si>
  <si>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</si>
  <si>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</si>
  <si>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</si>
  <si>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</si>
  <si>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</si>
  <si>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</si>
  <si>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</si>
  <si>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</si>
  <si>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</si>
  <si>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</si>
  <si>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</si>
  <si>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</si>
  <si>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</si>
  <si>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</si>
  <si>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</si>
  <si>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</si>
  <si>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</si>
  <si>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</si>
  <si>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</si>
  <si>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</si>
  <si>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</si>
  <si>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</si>
  <si>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</si>
  <si>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</si>
  <si>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</si>
  <si>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</si>
  <si>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</si>
  <si>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</si>
  <si>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</si>
  <si>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</si>
  <si>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</si>
  <si>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</si>
  <si>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</si>
  <si>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</si>
  <si>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</si>
  <si>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</si>
  <si>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</si>
  <si>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</si>
  <si>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</si>
  <si>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</si>
  <si>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</si>
  <si>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</si>
  <si>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</si>
  <si>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</si>
  <si>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</si>
  <si>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</si>
  <si>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</si>
  <si>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</si>
  <si>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</si>
  <si>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</si>
  <si>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</si>
  <si>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</si>
  <si>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</si>
  <si>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</si>
  <si>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</si>
  <si>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</si>
  <si>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</si>
  <si>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</si>
  <si>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</si>
  <si>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</si>
  <si>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</si>
  <si>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</si>
  <si>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</si>
  <si>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</si>
  <si>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</si>
  <si>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</si>
  <si>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</si>
  <si>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</si>
  <si>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</si>
  <si>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</si>
  <si>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</si>
  <si>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</si>
  <si>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</si>
  <si>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</si>
  <si>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</si>
  <si>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</si>
  <si>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</si>
  <si>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</si>
  <si>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</si>
  <si>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</si>
  <si>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</si>
  <si>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</si>
  <si>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</si>
  <si>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</si>
  <si>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</si>
  <si>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</si>
  <si>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</si>
  <si>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</si>
  <si>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</si>
  <si>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</si>
  <si>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</si>
  <si>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</si>
  <si>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</si>
  <si>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</si>
  <si>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</si>
  <si>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</si>
  <si>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</si>
  <si>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</si>
  <si>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</si>
  <si>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</si>
  <si>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</si>
  <si>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</si>
  <si>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</si>
  <si>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</si>
  <si>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</si>
  <si>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</si>
  <si>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</si>
  <si>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</si>
  <si>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</si>
  <si>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</si>
  <si>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</si>
  <si>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</si>
  <si>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</si>
  <si>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</si>
  <si>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</si>
  <si>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</si>
  <si>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</si>
  <si>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</si>
  <si>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</si>
  <si>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</si>
  <si>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</si>
  <si>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</si>
  <si>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</si>
  <si>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</si>
  <si>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</si>
  <si>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</si>
  <si>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</si>
  <si>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</si>
  <si>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</si>
  <si>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</si>
  <si>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</si>
  <si>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</si>
  <si>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</si>
  <si>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</si>
  <si>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</si>
  <si>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</si>
  <si>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</si>
  <si>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</si>
  <si>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</si>
  <si>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</si>
  <si>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</si>
  <si>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</si>
  <si>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</si>
  <si>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</si>
  <si>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</si>
  <si>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</si>
  <si>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</si>
  <si>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</si>
  <si>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</si>
  <si>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</si>
  <si>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</si>
  <si>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</si>
  <si>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</si>
  <si>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</si>
  <si>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</si>
  <si>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</si>
  <si>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</si>
  <si>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</si>
  <si>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</si>
  <si>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</si>
  <si>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</si>
  <si>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</si>
  <si>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</si>
  <si>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</si>
  <si>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</si>
  <si>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</si>
  <si>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</si>
  <si>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</si>
  <si>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</si>
  <si>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</si>
  <si>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</si>
  <si>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</si>
  <si>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</si>
  <si>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</si>
  <si>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</si>
  <si>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</si>
  <si>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</si>
  <si>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</si>
  <si>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</si>
  <si>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</si>
  <si>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</si>
  <si>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</si>
  <si>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</si>
  <si>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</si>
  <si>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</si>
  <si>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</si>
  <si>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</si>
  <si>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</si>
  <si>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</si>
  <si>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</si>
  <si>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</si>
  <si>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</si>
  <si>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</si>
  <si>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</si>
  <si>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</si>
  <si>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</si>
  <si>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</si>
  <si>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</si>
  <si>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</si>
  <si>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</si>
  <si>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</si>
  <si>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</si>
  <si>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</si>
  <si>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</si>
  <si>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</si>
  <si>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</si>
  <si>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</si>
  <si>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</si>
  <si>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</si>
  <si>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</si>
  <si>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</si>
  <si>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</si>
  <si>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</si>
  <si>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</si>
  <si>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</si>
  <si>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</si>
  <si>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</si>
  <si>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</si>
  <si>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</si>
  <si>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</si>
  <si>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</si>
  <si>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</si>
  <si>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</si>
  <si>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</si>
  <si>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</si>
  <si>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</si>
  <si>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</si>
  <si>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</si>
  <si>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</si>
  <si>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</si>
  <si>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</si>
  <si>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</si>
  <si>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</si>
  <si>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</si>
  <si>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</si>
  <si>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</si>
  <si>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</si>
  <si>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</si>
  <si>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</si>
  <si>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</si>
  <si>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</si>
  <si>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</si>
  <si>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</si>
  <si>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</si>
  <si>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</si>
  <si>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</si>
  <si>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</si>
  <si>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</si>
  <si>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</si>
  <si>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</si>
  <si>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</si>
  <si>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</si>
  <si>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</si>
  <si>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</si>
  <si>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</si>
  <si>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</si>
  <si>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</si>
  <si>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</si>
  <si>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</si>
  <si>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</si>
  <si>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</si>
  <si>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</si>
  <si>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</si>
  <si>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</si>
  <si>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</si>
  <si>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</si>
  <si>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</si>
  <si>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</si>
  <si>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</si>
  <si>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</si>
  <si>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</si>
  <si>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</si>
  <si>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</si>
  <si>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</si>
  <si>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</si>
  <si>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</si>
  <si>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</si>
  <si>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</si>
  <si>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</si>
  <si>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</si>
  <si>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</si>
  <si>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</si>
  <si>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</si>
  <si>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</si>
  <si>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</si>
  <si>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</si>
  <si>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</si>
  <si>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</si>
  <si>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</si>
  <si>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</si>
  <si>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</si>
  <si>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</si>
  <si>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</si>
  <si>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</si>
  <si>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</si>
  <si>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</si>
  <si>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</si>
  <si>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</si>
  <si>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</si>
  <si>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</si>
  <si>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</si>
  <si>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</si>
  <si>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</si>
  <si>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</si>
  <si>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</si>
  <si>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</si>
  <si>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</si>
  <si>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</si>
  <si>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</si>
  <si>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</si>
  <si>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</si>
  <si>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</si>
  <si>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</si>
  <si>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</si>
  <si>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</si>
  <si>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</si>
  <si>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</si>
  <si>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</si>
  <si>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</si>
  <si>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</si>
  <si>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</si>
  <si>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</si>
  <si>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</si>
  <si>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</si>
  <si>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</si>
  <si>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</si>
  <si>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</si>
  <si>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</si>
  <si>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</si>
  <si>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</si>
  <si>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</si>
  <si>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</si>
  <si>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</si>
  <si>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</si>
  <si>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</si>
  <si>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</si>
  <si>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</si>
  <si>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</si>
  <si>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</si>
  <si>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</si>
  <si>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</si>
  <si>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</si>
  <si>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</si>
  <si>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</si>
  <si>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</si>
  <si>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</si>
  <si>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</si>
  <si>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</si>
  <si>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</si>
  <si>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</si>
  <si>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</si>
  <si>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</si>
  <si>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</si>
  <si>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</si>
  <si>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</si>
  <si>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</si>
  <si>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</si>
  <si>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</si>
  <si>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</si>
  <si>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</si>
  <si>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</si>
  <si>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</si>
  <si>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</si>
  <si>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</si>
  <si>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</si>
  <si>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</si>
  <si>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</si>
  <si>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</si>
  <si>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</si>
  <si>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</si>
  <si>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</si>
  <si>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</si>
  <si>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</si>
  <si>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</si>
  <si>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</si>
  <si>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</si>
  <si>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</si>
  <si>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</si>
  <si>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</si>
  <si>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</si>
  <si>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</si>
  <si>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</si>
  <si>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</si>
  <si>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</si>
  <si>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</si>
  <si>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</si>
  <si>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</si>
  <si>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</si>
  <si>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</si>
  <si>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</si>
  <si>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</si>
  <si>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</si>
  <si>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</si>
  <si>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</si>
  <si>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</si>
  <si>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</si>
  <si>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</si>
  <si>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</si>
  <si>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</si>
  <si>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</si>
  <si>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</si>
  <si>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</si>
  <si>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</si>
  <si>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</si>
  <si>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</si>
  <si>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</si>
  <si>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</si>
  <si>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</si>
  <si>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</si>
  <si>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</si>
  <si>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</si>
  <si>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</si>
  <si>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</si>
  <si>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</si>
  <si>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</si>
  <si>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</si>
  <si>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</si>
  <si>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</si>
  <si>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</si>
  <si>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</si>
  <si>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</si>
  <si>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</si>
  <si>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</si>
  <si>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</si>
  <si>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</si>
  <si>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</si>
  <si>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</si>
  <si>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</si>
  <si>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</si>
  <si>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</si>
  <si>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</si>
  <si>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</si>
  <si>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</si>
  <si>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</si>
  <si>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</si>
  <si>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</si>
  <si>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</si>
  <si>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</si>
  <si>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</si>
  <si>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</si>
  <si>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</si>
  <si>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</si>
  <si>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</si>
  <si>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</si>
  <si>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</si>
  <si>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</si>
  <si>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</si>
  <si>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</si>
  <si>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</si>
  <si>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</si>
  <si>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</si>
  <si>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</si>
  <si>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</si>
  <si>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</si>
  <si>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</si>
  <si>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</si>
  <si>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</si>
  <si>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</si>
  <si>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</si>
  <si>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</si>
  <si>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</si>
  <si>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</si>
  <si>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</si>
  <si>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</si>
  <si>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</si>
  <si>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</si>
  <si>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</si>
  <si>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</si>
  <si>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</si>
  <si>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</si>
  <si>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</si>
  <si>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</si>
  <si>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</si>
  <si>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</si>
  <si>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</si>
  <si>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</si>
  <si>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</si>
  <si>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</si>
  <si>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</si>
  <si>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</si>
  <si>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</si>
  <si>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</si>
  <si>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</si>
  <si>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</si>
  <si>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</si>
  <si>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</si>
  <si>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</si>
  <si>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</si>
  <si>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</si>
  <si>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</si>
  <si>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</si>
  <si>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</si>
  <si>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</si>
  <si>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</si>
  <si>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</si>
  <si>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</si>
  <si>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</si>
  <si>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</si>
  <si>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</si>
  <si>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</si>
  <si>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</si>
  <si>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</si>
  <si>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</si>
  <si>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</si>
  <si>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</si>
  <si>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</si>
  <si>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</si>
  <si>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</si>
  <si>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</si>
  <si>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</si>
  <si>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</si>
  <si>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</si>
  <si>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</si>
  <si>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</si>
  <si>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</si>
  <si>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</si>
  <si>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</si>
  <si>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</si>
  <si>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</si>
  <si>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</si>
  <si>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</si>
  <si>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</si>
  <si>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</si>
  <si>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</si>
  <si>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</si>
  <si>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</si>
  <si>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</si>
  <si>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</si>
  <si>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</si>
  <si>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</si>
  <si>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</si>
  <si>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</si>
  <si>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</si>
  <si>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</si>
  <si>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</si>
  <si>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</si>
  <si>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</si>
  <si>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</si>
  <si>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</si>
  <si>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</si>
  <si>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</si>
  <si>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</si>
  <si>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</si>
  <si>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</si>
  <si>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</si>
  <si>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</si>
  <si>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</si>
  <si>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</si>
  <si>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</si>
  <si>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</si>
  <si>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</si>
  <si>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</si>
  <si>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</si>
  <si>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</si>
  <si>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</si>
  <si>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</si>
  <si>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</si>
  <si>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</si>
  <si>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</si>
  <si>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</si>
  <si>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</si>
  <si>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</si>
  <si>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</si>
  <si>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</si>
  <si>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</si>
  <si>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</si>
  <si>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</si>
  <si>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</si>
  <si>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</si>
  <si>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</si>
  <si>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</si>
  <si>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</si>
  <si>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</si>
  <si>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</si>
  <si>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</si>
  <si>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</si>
  <si>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</si>
  <si>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</si>
  <si>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</si>
  <si>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</si>
  <si>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</si>
  <si>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</si>
  <si>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</si>
  <si>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</si>
  <si>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</si>
  <si>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</si>
  <si>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</si>
  <si>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</si>
  <si>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</si>
  <si>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</si>
  <si>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</si>
  <si>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</si>
  <si>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</si>
  <si>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</si>
  <si>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</si>
  <si>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</si>
  <si>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</si>
  <si>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</si>
  <si>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</si>
  <si>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</si>
  <si>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</si>
  <si>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</si>
  <si>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</si>
  <si>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</si>
  <si>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</si>
  <si>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</si>
  <si>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</si>
  <si>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</si>
  <si>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</si>
  <si>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</si>
  <si>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</si>
  <si>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</si>
  <si>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</si>
  <si>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</si>
  <si>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</si>
  <si>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</si>
  <si>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</si>
  <si>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</si>
  <si>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</si>
  <si>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</si>
  <si>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</si>
  <si>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</si>
  <si>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</si>
  <si>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</si>
  <si>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</si>
  <si>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</si>
  <si>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</si>
  <si>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</si>
  <si>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</si>
  <si>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</si>
  <si>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</si>
  <si>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</si>
  <si>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</si>
  <si>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</si>
  <si>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</si>
  <si>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</si>
  <si>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</si>
  <si>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</si>
  <si>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</si>
  <si>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</si>
  <si>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</si>
  <si>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</si>
  <si>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</si>
  <si>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</si>
  <si>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</si>
  <si>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</si>
  <si>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</si>
  <si>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</si>
  <si>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</si>
  <si>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</si>
  <si>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</si>
  <si>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</si>
  <si>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</si>
  <si>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</si>
  <si>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</si>
  <si>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</si>
  <si>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</si>
  <si>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</si>
  <si>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</si>
  <si>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</si>
  <si>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</si>
  <si>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</si>
  <si>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</si>
  <si>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</si>
  <si>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</si>
  <si>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</si>
  <si>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</si>
  <si>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</si>
  <si>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</si>
  <si>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</si>
  <si>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</si>
  <si>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</si>
  <si>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</si>
  <si>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</si>
  <si>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</si>
  <si>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</si>
  <si>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</si>
  <si>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</si>
  <si>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</si>
  <si>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</si>
  <si>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</si>
  <si>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</si>
  <si>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</si>
  <si>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</si>
  <si>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</si>
  <si>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</si>
  <si>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</si>
  <si>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</si>
  <si>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</si>
  <si>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</si>
  <si>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</si>
  <si>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</si>
  <si>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</si>
  <si>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</si>
  <si>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</si>
  <si>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</si>
  <si>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</si>
  <si>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</si>
  <si>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</si>
  <si>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</si>
  <si>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</si>
  <si>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</si>
  <si>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</si>
  <si>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</si>
  <si>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</si>
  <si>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</si>
  <si>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</si>
  <si>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</si>
  <si>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</si>
  <si>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</si>
  <si>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</si>
  <si>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</si>
  <si>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</si>
  <si>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</si>
  <si>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</si>
  <si>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</si>
  <si>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</si>
  <si>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</si>
  <si>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</si>
  <si>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</si>
  <si>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</si>
  <si>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</si>
  <si>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</si>
  <si>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</si>
  <si>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</si>
  <si>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</si>
  <si>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</si>
  <si>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</si>
  <si>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</si>
  <si>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</si>
  <si>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</si>
  <si>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</si>
  <si>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</si>
  <si>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</si>
  <si>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</si>
  <si>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</si>
  <si>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</si>
  <si>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</si>
  <si>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</si>
  <si>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</si>
  <si>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</si>
  <si>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</si>
  <si>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</si>
  <si>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</si>
  <si>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</si>
  <si>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</si>
  <si>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</si>
  <si>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</si>
  <si>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</si>
  <si>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</si>
  <si>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</si>
  <si>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</si>
  <si>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</si>
  <si>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</si>
  <si>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</si>
  <si>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</si>
  <si>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</si>
  <si>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</si>
  <si>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</si>
  <si>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</si>
  <si>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</si>
  <si>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</si>
  <si>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</si>
  <si>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</si>
  <si>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</si>
  <si>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</si>
  <si>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</si>
  <si>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</si>
  <si>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</si>
  <si>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</si>
  <si>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</si>
  <si>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</si>
  <si>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</si>
  <si>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</si>
  <si>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</si>
  <si>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</si>
  <si>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</si>
  <si>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</si>
  <si>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</si>
  <si>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</si>
  <si>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</si>
  <si>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</si>
  <si>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</si>
  <si>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</si>
  <si>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</si>
  <si>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</si>
  <si>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</si>
  <si>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</si>
  <si>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</si>
  <si>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</si>
  <si>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</si>
  <si>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</si>
  <si>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</si>
  <si>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</si>
  <si>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</si>
  <si>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</si>
  <si>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</si>
  <si>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</si>
  <si>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</si>
  <si>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</si>
  <si>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</si>
  <si>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</si>
  <si>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</si>
  <si>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</si>
  <si>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</si>
  <si>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</si>
  <si>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</si>
  <si>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</si>
  <si>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</si>
  <si>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</si>
  <si>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</si>
  <si>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</si>
  <si>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</si>
  <si>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</si>
  <si>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</si>
  <si>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</si>
  <si>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</si>
  <si>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</si>
  <si>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</si>
  <si>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</si>
  <si>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</si>
  <si>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</si>
  <si>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</si>
  <si>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</si>
  <si>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</si>
  <si>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</si>
  <si>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</si>
  <si>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</si>
  <si>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</si>
  <si>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</si>
  <si>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</si>
  <si>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</si>
  <si>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</si>
  <si>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</si>
  <si>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</si>
  <si>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</si>
  <si>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</si>
  <si>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</si>
  <si>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</si>
  <si>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</si>
  <si>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</si>
  <si>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</si>
  <si>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</si>
  <si>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</si>
  <si>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</si>
  <si>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</si>
  <si>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</si>
  <si>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</si>
  <si>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</si>
  <si>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</si>
  <si>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</si>
  <si>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</si>
  <si>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</si>
  <si>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</si>
  <si>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</si>
  <si>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</si>
  <si>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</si>
  <si>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</si>
  <si>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</si>
  <si>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</si>
  <si>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</si>
  <si>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</si>
  <si>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</si>
  <si>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</si>
  <si>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</si>
  <si>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</si>
  <si>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</si>
  <si>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</si>
  <si>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</si>
  <si>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</si>
  <si>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</si>
  <si>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</si>
  <si>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</si>
  <si>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</si>
  <si>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</si>
  <si>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</si>
  <si>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</si>
  <si>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</si>
  <si>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</si>
  <si>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</si>
  <si>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</si>
  <si>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</si>
  <si>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</si>
  <si>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</si>
  <si>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</si>
  <si>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</si>
  <si>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</si>
  <si>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</si>
  <si>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</si>
  <si>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</si>
  <si>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</si>
  <si>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</si>
  <si>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</si>
  <si>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</si>
  <si>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</si>
  <si>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</si>
  <si>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</si>
  <si>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</si>
  <si>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</si>
  <si>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</si>
  <si>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</si>
  <si>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</si>
  <si>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</si>
  <si>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</si>
  <si>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</si>
  <si>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</si>
  <si>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</si>
  <si>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</si>
  <si>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</si>
  <si>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</si>
  <si>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</si>
  <si>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</si>
  <si>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</si>
  <si>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</si>
  <si>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</si>
  <si>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</si>
  <si>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</si>
  <si>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</si>
  <si>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</si>
  <si>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</si>
  <si>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</si>
  <si>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</si>
  <si>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</si>
  <si>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</si>
  <si>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</si>
  <si>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</si>
  <si>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</si>
  <si>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</si>
  <si>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</si>
  <si>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</si>
  <si>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</si>
  <si>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</si>
  <si>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</si>
  <si>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</si>
  <si>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</si>
  <si>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</si>
  <si>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</si>
  <si>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</si>
  <si>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</si>
  <si>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</si>
  <si>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</si>
  <si>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</si>
  <si>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</si>
  <si>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</si>
  <si>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</si>
  <si>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</si>
  <si>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</si>
  <si>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</si>
  <si>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</si>
  <si>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</si>
  <si>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</si>
  <si>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</si>
  <si>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</si>
  <si>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</si>
  <si>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</si>
  <si>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</si>
  <si>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</si>
  <si>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</si>
  <si>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</si>
  <si>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</si>
  <si>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</si>
  <si>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</si>
  <si>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</si>
  <si>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</si>
  <si>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</si>
  <si>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</si>
  <si>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</si>
  <si>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</si>
  <si>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</si>
  <si>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</si>
  <si>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</si>
  <si>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</si>
  <si>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</si>
  <si>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</si>
  <si>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</si>
  <si>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</si>
  <si>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</si>
  <si>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</si>
  <si>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</si>
  <si>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</si>
  <si>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</si>
  <si>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</si>
  <si>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</si>
  <si>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</si>
  <si>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</si>
  <si>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</si>
  <si>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</si>
  <si>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</si>
  <si>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</si>
  <si>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</si>
  <si>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</si>
  <si>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</si>
  <si>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</si>
  <si>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</si>
  <si>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</si>
  <si>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</si>
  <si>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</si>
  <si>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</si>
  <si>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</si>
  <si>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</si>
  <si>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</si>
  <si>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</si>
  <si>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</si>
  <si>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</si>
  <si>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</si>
  <si>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</si>
  <si>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</si>
  <si>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</si>
  <si>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</si>
  <si>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</si>
  <si>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</si>
  <si>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</si>
  <si>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</si>
  <si>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</si>
  <si>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</si>
  <si>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</si>
  <si>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</si>
  <si>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</si>
  <si>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</si>
  <si>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</si>
  <si>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</si>
  <si>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</si>
  <si>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</si>
  <si>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</si>
  <si>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</si>
  <si>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</si>
  <si>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</si>
  <si>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</si>
  <si>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</si>
  <si>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</si>
  <si>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</si>
  <si>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</si>
  <si>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</si>
  <si>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</si>
  <si>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</si>
  <si>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</si>
  <si>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</si>
  <si>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</si>
  <si>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</si>
  <si>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</si>
  <si>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</si>
  <si>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</si>
  <si>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</si>
  <si>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</si>
  <si>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</si>
  <si>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</si>
  <si>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</si>
  <si>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</si>
  <si>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</si>
  <si>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</si>
  <si>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</si>
  <si>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</si>
  <si>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</si>
  <si>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</si>
  <si>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</si>
  <si>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</si>
  <si>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</si>
  <si>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</si>
  <si>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</si>
  <si>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</si>
  <si>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</si>
  <si>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</si>
  <si>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</si>
  <si>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</si>
  <si>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</si>
  <si>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</si>
  <si>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</si>
  <si>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</si>
  <si>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</si>
  <si>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</si>
  <si>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</si>
  <si>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</si>
  <si>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</si>
  <si>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</si>
  <si>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</si>
  <si>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</si>
  <si>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</si>
  <si>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</si>
  <si>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</si>
  <si>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</si>
  <si>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</si>
  <si>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</si>
  <si>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</si>
  <si>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</si>
  <si>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</si>
  <si>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</si>
  <si>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</si>
  <si>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</si>
  <si>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</si>
  <si>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</si>
  <si>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</si>
  <si>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</si>
  <si>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</si>
  <si>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</si>
  <si>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</si>
  <si>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</si>
  <si>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</si>
  <si>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</si>
  <si>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</si>
  <si>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</si>
  <si>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</si>
  <si>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</si>
  <si>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</si>
  <si>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</si>
  <si>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</si>
  <si>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</si>
  <si>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</si>
  <si>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</si>
  <si>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</si>
  <si>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</si>
  <si>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</si>
  <si>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</si>
  <si>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</si>
  <si>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</si>
  <si>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</si>
  <si>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</si>
  <si>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</si>
  <si>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</si>
  <si>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</si>
  <si>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</si>
  <si>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</si>
  <si>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</si>
  <si>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</si>
  <si>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</si>
  <si>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</si>
  <si>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</si>
  <si>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</si>
  <si>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</si>
  <si>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</si>
  <si>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</si>
  <si>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</si>
  <si>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</si>
  <si>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</si>
  <si>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</si>
  <si>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</si>
  <si>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</si>
  <si>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</si>
  <si>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</si>
  <si>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</si>
  <si>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</si>
  <si>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</si>
  <si>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</si>
  <si>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</si>
  <si>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</si>
  <si>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</si>
  <si>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</si>
  <si>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</si>
  <si>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</si>
  <si>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</si>
  <si>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</si>
  <si>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</si>
  <si>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</si>
  <si>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</si>
  <si>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</si>
  <si>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</si>
  <si>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</si>
  <si>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</si>
  <si>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</si>
  <si>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</si>
  <si>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</si>
  <si>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</si>
  <si>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</si>
  <si>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</si>
  <si>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</si>
  <si>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</si>
  <si>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</si>
  <si>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</si>
  <si>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</si>
  <si>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</si>
  <si>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</si>
  <si>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</si>
  <si>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</si>
  <si>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</si>
  <si>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</si>
  <si>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</si>
  <si>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</si>
  <si>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</si>
  <si>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</si>
  <si>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</si>
  <si>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</si>
  <si>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</si>
  <si>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</si>
  <si>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</si>
  <si>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</si>
  <si>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</si>
  <si>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</si>
  <si>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</si>
  <si>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</si>
  <si>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</si>
  <si>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</si>
  <si>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</si>
  <si>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</si>
  <si>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</si>
  <si>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</si>
  <si>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</si>
  <si>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</si>
  <si>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</si>
  <si>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</si>
  <si>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</si>
  <si>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</si>
  <si>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</si>
  <si>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</si>
  <si>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</si>
  <si>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</si>
  <si>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</si>
  <si>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</si>
  <si>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</si>
  <si>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</si>
  <si>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</si>
  <si>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</si>
  <si>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</si>
  <si>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</si>
  <si>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</si>
  <si>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</si>
  <si>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</si>
  <si>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</si>
  <si>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</si>
  <si>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</si>
  <si>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</si>
  <si>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</si>
  <si>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</si>
  <si>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</si>
  <si>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</si>
  <si>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</si>
  <si>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</si>
  <si>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</si>
  <si>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</si>
  <si>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</si>
  <si>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</si>
  <si>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</si>
  <si>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</si>
  <si>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</si>
  <si>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</si>
  <si>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</si>
  <si>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</si>
  <si>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</si>
  <si>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</si>
  <si>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</si>
  <si>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</si>
  <si>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</si>
  <si>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</si>
  <si>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</si>
  <si>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</si>
  <si>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</si>
  <si>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</si>
  <si>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</si>
  <si>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</si>
  <si>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</si>
  <si>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</si>
  <si>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</si>
  <si>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</si>
  <si>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</si>
  <si>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</si>
  <si>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</si>
  <si>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</si>
  <si>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</si>
  <si>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</si>
  <si>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</si>
  <si>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</si>
  <si>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</si>
  <si>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</si>
  <si>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</si>
  <si>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</si>
  <si>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</si>
  <si>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</si>
  <si>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</si>
  <si>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</si>
  <si>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</si>
  <si>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</si>
  <si>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</si>
  <si>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</si>
  <si>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</si>
  <si>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</si>
  <si>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</si>
  <si>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</si>
  <si>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</si>
  <si>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</si>
  <si>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</si>
  <si>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</si>
  <si>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</si>
  <si>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</si>
  <si>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</si>
  <si>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</si>
  <si>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</si>
  <si>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</si>
  <si>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</si>
  <si>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</si>
  <si>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</si>
  <si>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</si>
  <si>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</si>
  <si>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</si>
  <si>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</si>
  <si>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</si>
  <si>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</si>
  <si>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</si>
  <si>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</si>
  <si>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</si>
  <si>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</si>
  <si>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</si>
  <si>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</si>
  <si>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</si>
  <si>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</si>
  <si>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</si>
  <si>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</si>
  <si>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</si>
  <si>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</si>
  <si>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</si>
  <si>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</si>
  <si>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</si>
  <si>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</si>
  <si>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</si>
  <si>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</si>
  <si>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</si>
  <si>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</si>
  <si>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</si>
  <si>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</si>
  <si>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</si>
  <si>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</si>
  <si>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</si>
  <si>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</si>
  <si>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</si>
  <si>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</si>
  <si>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</si>
  <si>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</si>
  <si>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</si>
  <si>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</si>
  <si>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</si>
  <si>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</si>
  <si>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</si>
  <si>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</si>
  <si>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</si>
  <si>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</si>
  <si>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</si>
  <si>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</si>
  <si>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</si>
  <si>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</si>
  <si>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</si>
  <si>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</si>
  <si>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</si>
  <si>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</si>
  <si>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</si>
  <si>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</si>
  <si>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</si>
  <si>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</si>
  <si>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</si>
  <si>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</si>
  <si>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</si>
  <si>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</si>
  <si>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</si>
  <si>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</si>
  <si>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</si>
  <si>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</si>
  <si>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</si>
  <si>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</si>
  <si>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</si>
  <si>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</si>
  <si>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</si>
  <si>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</si>
  <si>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</si>
  <si>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</si>
  <si>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</si>
  <si>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</si>
  <si>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</si>
  <si>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</si>
  <si>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</si>
  <si>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</si>
  <si>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</si>
  <si>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</si>
  <si>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</si>
  <si>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</si>
  <si>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</si>
  <si>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</si>
  <si>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</si>
  <si>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</si>
  <si>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</si>
  <si>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</si>
  <si>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</si>
  <si>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</si>
  <si>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</si>
  <si>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</si>
  <si>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</si>
  <si>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</si>
  <si>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</si>
  <si>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</si>
  <si>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</si>
  <si>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</si>
  <si>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</si>
  <si>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</si>
  <si>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</si>
  <si>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</si>
  <si>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</si>
  <si>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</si>
  <si>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</si>
  <si>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</si>
  <si>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</si>
  <si>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</si>
  <si>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</si>
  <si>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</si>
  <si>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</si>
  <si>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</si>
  <si>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</si>
  <si>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</si>
  <si>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</si>
  <si>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</si>
  <si>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</si>
  <si>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</si>
  <si>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</si>
  <si>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</si>
  <si>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</si>
  <si>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</si>
  <si>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</si>
  <si>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</si>
  <si>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</si>
  <si>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</si>
  <si>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</si>
  <si>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</si>
  <si>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</si>
  <si>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</si>
  <si>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</si>
  <si>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</si>
  <si>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</si>
  <si>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</si>
  <si>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</si>
  <si>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</si>
  <si>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</si>
  <si>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</si>
  <si>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</si>
  <si>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</si>
  <si>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</si>
  <si>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</si>
  <si>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</si>
  <si>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</si>
  <si>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</si>
  <si>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</si>
  <si>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</si>
  <si>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</si>
  <si>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</si>
  <si>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</si>
  <si>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</si>
  <si>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</si>
  <si>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</si>
  <si>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</si>
  <si>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</si>
  <si>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</si>
  <si>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</si>
  <si>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</si>
  <si>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</si>
  <si>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</si>
  <si>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</si>
  <si>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</si>
  <si>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</si>
  <si>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</si>
  <si>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</si>
  <si>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</si>
  <si>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</si>
  <si>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</si>
  <si>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</si>
  <si>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</si>
  <si>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</si>
  <si>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</si>
  <si>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</si>
  <si>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</si>
  <si>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</si>
  <si>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</si>
  <si>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</si>
  <si>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</si>
  <si>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</si>
  <si>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</si>
  <si>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</si>
  <si>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</si>
  <si>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</si>
  <si>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</si>
  <si>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</si>
  <si>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</si>
  <si>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</si>
  <si>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</si>
  <si>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</si>
  <si>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</si>
  <si>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</si>
  <si>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</si>
  <si>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</si>
  <si>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</si>
  <si>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</si>
  <si>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</si>
  <si>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</si>
  <si>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</si>
  <si>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</si>
  <si>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</si>
  <si>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</si>
  <si>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</si>
  <si>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</si>
  <si>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</si>
  <si>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</si>
  <si>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</si>
  <si>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</si>
  <si>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</si>
  <si>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</si>
  <si>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</si>
  <si>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</si>
  <si>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</si>
  <si>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</si>
  <si>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</si>
  <si>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</si>
  <si>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</si>
  <si>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</si>
  <si>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</si>
  <si>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</si>
  <si>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</si>
  <si>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</si>
  <si>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</si>
  <si>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</si>
  <si>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</si>
  <si>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</si>
  <si>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</si>
  <si>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</si>
  <si>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</si>
  <si>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</si>
  <si>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</si>
  <si>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</si>
  <si>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</si>
  <si>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</si>
  <si>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</si>
  <si>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</si>
  <si>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</si>
  <si>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</si>
  <si>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</si>
  <si>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</si>
  <si>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</si>
  <si>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</si>
  <si>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</si>
  <si>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</si>
  <si>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</si>
  <si>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</si>
  <si>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</si>
  <si>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</si>
  <si>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</si>
  <si>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</si>
  <si>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</si>
  <si>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</si>
  <si>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</si>
  <si>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</si>
  <si>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</si>
  <si>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</si>
  <si>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</si>
  <si>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</si>
  <si>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</si>
  <si>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</si>
  <si>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</si>
  <si>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</si>
  <si>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</si>
  <si>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</si>
  <si>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</si>
  <si>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</si>
  <si>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</si>
  <si>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</si>
  <si>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</si>
  <si>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</si>
  <si>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</si>
  <si>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</si>
  <si>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</si>
  <si>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</si>
  <si>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</si>
  <si>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</si>
  <si>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</si>
  <si>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</si>
  <si>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</si>
  <si>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</si>
  <si>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</si>
  <si>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</si>
  <si>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</si>
  <si>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</si>
  <si>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</si>
  <si>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</si>
  <si>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</si>
  <si>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</si>
  <si>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</si>
  <si>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</si>
  <si>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</si>
  <si>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</si>
  <si>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</si>
  <si>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</si>
  <si>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</si>
  <si>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</si>
  <si>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</si>
  <si>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</si>
  <si>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</si>
  <si>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</si>
  <si>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</si>
  <si>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</si>
  <si>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</si>
  <si>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</si>
  <si>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</si>
  <si>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</si>
  <si>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</si>
  <si>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</si>
  <si>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</si>
  <si>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</si>
  <si>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</si>
  <si>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</si>
  <si>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</si>
  <si>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</si>
  <si>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</si>
  <si>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</si>
  <si>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</si>
  <si>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</si>
  <si>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</si>
  <si>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</si>
  <si>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</si>
  <si>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</si>
  <si>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</si>
  <si>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</si>
  <si>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</si>
  <si>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</si>
  <si>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</si>
  <si>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</si>
  <si>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</si>
  <si>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</si>
  <si>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</si>
  <si>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</si>
  <si>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</si>
  <si>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</si>
  <si>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</si>
  <si>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</si>
  <si>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</si>
  <si>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</si>
  <si>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</si>
  <si>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</si>
  <si>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</si>
  <si>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</si>
  <si>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</si>
  <si>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</si>
  <si>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</si>
  <si>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</si>
  <si>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</si>
  <si>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</si>
  <si>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</si>
  <si>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</si>
  <si>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</si>
  <si>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</si>
  <si>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</si>
  <si>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</si>
  <si>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</si>
  <si>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</si>
  <si>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</si>
  <si>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</si>
  <si>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</si>
  <si>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</si>
  <si>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</si>
  <si>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</si>
  <si>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</si>
  <si>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</si>
  <si>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</si>
  <si>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</si>
  <si>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</si>
  <si>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</si>
  <si>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</si>
  <si>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</si>
  <si>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</si>
  <si>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</si>
  <si>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</si>
  <si>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</si>
  <si>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</si>
  <si>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</si>
  <si>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</si>
  <si>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</si>
  <si>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</si>
  <si>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</si>
  <si>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</si>
  <si>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</si>
  <si>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</si>
  <si>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</si>
  <si>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</si>
  <si>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</si>
  <si>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</si>
  <si>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</si>
  <si>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</si>
  <si>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</si>
  <si>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</si>
  <si>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</si>
  <si>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</si>
  <si>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</si>
  <si>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</si>
  <si>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</si>
  <si>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</si>
  <si>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</si>
  <si>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</si>
  <si>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</si>
  <si>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</si>
  <si>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</si>
  <si>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</si>
  <si>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</si>
  <si>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</si>
  <si>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</si>
  <si>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</si>
  <si>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</si>
  <si>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</si>
  <si>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</si>
  <si>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</si>
  <si>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</si>
  <si>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</si>
  <si>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</si>
  <si>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</si>
  <si>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</si>
  <si>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</si>
  <si>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</si>
  <si>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</si>
  <si>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</si>
  <si>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</si>
  <si>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</si>
  <si>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</si>
  <si>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</si>
  <si>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</si>
  <si>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</si>
  <si>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</si>
  <si>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</si>
  <si>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</si>
  <si>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</si>
  <si>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</si>
  <si>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</si>
  <si>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</si>
  <si>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</si>
  <si>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</si>
  <si>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</si>
  <si>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</si>
  <si>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</si>
  <si>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</si>
  <si>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</si>
  <si>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</si>
  <si>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</si>
  <si>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</si>
  <si>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</si>
  <si>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</si>
  <si>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</si>
  <si>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</si>
  <si>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</si>
  <si>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</si>
  <si>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</si>
  <si>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</si>
  <si>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</si>
  <si>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</si>
  <si>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</si>
  <si>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</si>
  <si>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</si>
  <si>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</si>
  <si>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</si>
  <si>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</si>
  <si>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</si>
  <si>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</si>
  <si>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</si>
  <si>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</si>
  <si>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</si>
  <si>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</si>
  <si>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</si>
  <si>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</si>
  <si>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</si>
  <si>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</si>
  <si>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</si>
  <si>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</si>
  <si>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</si>
  <si>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</si>
  <si>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</si>
  <si>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</si>
  <si>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</si>
  <si>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</si>
  <si>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</si>
  <si>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</si>
  <si>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</si>
  <si>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</si>
  <si>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</si>
  <si>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</si>
  <si>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</si>
  <si>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</si>
  <si>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</si>
  <si>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</si>
  <si>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</si>
  <si>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</si>
  <si>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</si>
  <si>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</si>
  <si>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</si>
  <si>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</si>
  <si>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</si>
  <si>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</si>
  <si>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</si>
  <si>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</si>
  <si>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</si>
  <si>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</si>
  <si>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</si>
  <si>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</si>
  <si>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</si>
  <si>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</si>
  <si>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</si>
  <si>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</si>
  <si>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</si>
  <si>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</si>
  <si>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</si>
  <si>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</si>
  <si>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</si>
  <si>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</si>
  <si>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</si>
  <si>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</si>
  <si>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</si>
  <si>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</si>
  <si>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</si>
  <si>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</si>
  <si>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</si>
  <si>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</si>
  <si>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</si>
  <si>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</si>
  <si>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</si>
  <si>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</si>
  <si>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</si>
  <si>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</si>
  <si>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</si>
  <si>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</si>
  <si>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</si>
  <si>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</si>
  <si>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</si>
  <si>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</si>
  <si>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</si>
  <si>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</si>
  <si>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</si>
  <si>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</si>
  <si>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</si>
  <si>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</si>
  <si>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</si>
  <si>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</si>
  <si>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</si>
  <si>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</si>
  <si>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</si>
  <si>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</si>
  <si>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</si>
  <si>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</si>
  <si>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</si>
  <si>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</si>
  <si>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</si>
  <si>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</si>
  <si>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</si>
  <si>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</si>
  <si>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</si>
  <si>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</si>
  <si>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</si>
  <si>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</si>
  <si>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</si>
  <si>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</si>
  <si>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</si>
  <si>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</si>
  <si>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</si>
  <si>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</si>
  <si>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</si>
  <si>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</si>
  <si>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</si>
  <si>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</si>
  <si>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</si>
  <si>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</si>
  <si>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</si>
  <si>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</si>
  <si>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</si>
  <si>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</si>
  <si>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</si>
  <si>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</si>
  <si>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</si>
  <si>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</si>
  <si>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</si>
  <si>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</si>
  <si>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</si>
  <si>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</si>
  <si>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</si>
  <si>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</si>
  <si>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</si>
  <si>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</si>
  <si>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</si>
  <si>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</si>
  <si>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</si>
  <si>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</si>
  <si>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</si>
  <si>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</si>
  <si>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</si>
  <si>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</si>
  <si>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</si>
  <si>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</si>
  <si>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</si>
  <si>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</si>
  <si>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</si>
  <si>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</si>
  <si>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</si>
  <si>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</si>
  <si>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</si>
  <si>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</si>
  <si>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</si>
  <si>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</si>
  <si>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</si>
  <si>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</si>
  <si>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</si>
  <si>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</si>
  <si>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</si>
  <si>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</si>
  <si>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</si>
  <si>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</si>
  <si>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</si>
  <si>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</si>
  <si>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</si>
  <si>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</si>
  <si>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</si>
  <si>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</si>
  <si>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</si>
  <si>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</si>
  <si>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</si>
  <si>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</si>
  <si>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</si>
  <si>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</si>
  <si>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</si>
  <si>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</si>
  <si>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</si>
  <si>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</si>
  <si>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</si>
  <si>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</si>
  <si>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</si>
  <si>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</si>
  <si>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</si>
  <si>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</si>
  <si>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</si>
  <si>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</si>
  <si>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</si>
  <si>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</si>
  <si>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</si>
  <si>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</si>
  <si>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</si>
  <si>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</si>
  <si>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</si>
  <si>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</si>
  <si>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</si>
  <si>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</si>
  <si>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</si>
  <si>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</si>
  <si>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</si>
  <si>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</si>
  <si>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</si>
  <si>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</si>
  <si>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</si>
  <si>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</si>
  <si>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</si>
  <si>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</si>
  <si>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</si>
  <si>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</si>
  <si>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</si>
  <si>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</si>
  <si>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</si>
  <si>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</si>
  <si>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</si>
  <si>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</si>
  <si>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</si>
  <si>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</si>
  <si>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</si>
  <si>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</si>
  <si>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</si>
  <si>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</si>
  <si>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</si>
  <si>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</si>
  <si>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</si>
  <si>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</si>
  <si>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</si>
  <si>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</si>
  <si>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</si>
  <si>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</si>
  <si>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</si>
  <si>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</si>
  <si>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</si>
  <si>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</si>
  <si>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</si>
  <si>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</si>
  <si>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</si>
  <si>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</si>
  <si>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</si>
  <si>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</si>
  <si>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</si>
  <si>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</si>
  <si>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</si>
  <si>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</si>
  <si>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</si>
  <si>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</si>
  <si>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</si>
  <si>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</si>
  <si>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</si>
  <si>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</si>
  <si>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</si>
  <si>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</si>
  <si>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</si>
  <si>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</si>
  <si>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</si>
  <si>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</si>
  <si>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</si>
  <si>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</si>
  <si>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</si>
  <si>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</si>
  <si>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</si>
  <si>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</si>
  <si>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</si>
  <si>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</si>
  <si>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</si>
  <si>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</si>
  <si>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</si>
  <si>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</si>
  <si>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</si>
  <si>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</si>
  <si>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</si>
  <si>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</si>
  <si>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</si>
  <si>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</si>
  <si>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</si>
  <si>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</si>
  <si>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</si>
  <si>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</si>
  <si>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</si>
  <si>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</si>
  <si>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</si>
  <si>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</si>
  <si>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</si>
  <si>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</si>
  <si>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</si>
  <si>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</si>
  <si>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</si>
  <si>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</si>
  <si>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</si>
  <si>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</si>
  <si>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</si>
  <si>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</si>
  <si>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</si>
  <si>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</si>
  <si>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</si>
  <si>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</si>
  <si>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</si>
  <si>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</si>
  <si>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</si>
  <si>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</si>
  <si>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</si>
  <si>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</si>
  <si>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</si>
  <si>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</si>
  <si>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</si>
  <si>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</si>
  <si>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</si>
  <si>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</si>
  <si>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</si>
  <si>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</si>
  <si>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</si>
  <si>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</si>
  <si>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</si>
  <si>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</si>
  <si>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</si>
  <si>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</si>
  <si>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</si>
  <si>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</si>
  <si>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</si>
  <si>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</si>
  <si>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</si>
  <si>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</si>
  <si>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</si>
  <si>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</si>
  <si>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</si>
  <si>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</si>
  <si>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</si>
  <si>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</si>
  <si>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</si>
  <si>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</si>
  <si>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</si>
  <si>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</si>
  <si>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</si>
  <si>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</si>
  <si>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</si>
  <si>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</si>
  <si>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</si>
  <si>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</si>
  <si>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</si>
  <si>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</si>
  <si>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</si>
  <si>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</si>
  <si>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</si>
  <si>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</si>
  <si>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</si>
  <si>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</si>
  <si>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</si>
  <si>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</si>
  <si>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</si>
  <si>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</si>
  <si>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</si>
  <si>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</si>
  <si>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</si>
  <si>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</si>
  <si>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</si>
  <si>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</si>
  <si>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</si>
  <si>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</si>
  <si>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</si>
  <si>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</si>
  <si>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</si>
  <si>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</si>
  <si>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</si>
  <si>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</si>
  <si>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</si>
  <si>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</si>
  <si>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</si>
  <si>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</si>
  <si>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</si>
  <si>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</si>
  <si>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</si>
  <si>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</si>
  <si>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</si>
  <si>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</si>
  <si>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</si>
  <si>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</si>
  <si>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</si>
  <si>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</si>
  <si>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</si>
  <si>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</si>
  <si>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</si>
  <si>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</si>
  <si>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</si>
  <si>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</si>
  <si>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</si>
  <si>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</si>
  <si>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</si>
  <si>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</si>
  <si>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</si>
  <si>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</si>
  <si>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</si>
  <si>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</si>
  <si>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</si>
  <si>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</si>
  <si>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</si>
  <si>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</si>
  <si>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</si>
  <si>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</si>
  <si>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</si>
  <si>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</si>
  <si>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</si>
  <si>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</si>
  <si>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</si>
  <si>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</si>
  <si>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</si>
  <si>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</si>
  <si>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</si>
  <si>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</si>
  <si>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</si>
  <si>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</si>
  <si>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</si>
  <si>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</si>
  <si>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</si>
  <si>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</si>
  <si>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</si>
  <si>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</si>
  <si>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</si>
  <si>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</si>
  <si>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</si>
  <si>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</si>
  <si>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</si>
  <si>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</si>
  <si>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</si>
  <si>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</si>
  <si>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</si>
  <si>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</si>
  <si>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</si>
  <si>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</si>
  <si>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</si>
  <si>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</si>
  <si>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</si>
  <si>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</si>
  <si>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</si>
  <si>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</si>
  <si>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</si>
  <si>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</si>
  <si>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</si>
  <si>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</si>
  <si>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</si>
  <si>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</si>
  <si>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</si>
  <si>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</si>
  <si>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</si>
  <si>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</si>
  <si>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</si>
  <si>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</si>
  <si>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</si>
  <si>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</si>
  <si>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</si>
  <si>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</si>
  <si>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</si>
  <si>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</si>
  <si>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</si>
  <si>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</si>
  <si>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</si>
  <si>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</si>
  <si>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</si>
  <si>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</si>
  <si>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</si>
  <si>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</si>
  <si>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</si>
  <si>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</si>
  <si>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</si>
  <si>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</si>
  <si>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</si>
  <si>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</si>
  <si>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</si>
  <si>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</si>
  <si>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</si>
  <si>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</si>
  <si>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</si>
  <si>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</si>
  <si>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</si>
  <si>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</si>
  <si>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</si>
  <si>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</si>
  <si>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</si>
  <si>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</si>
  <si>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</si>
  <si>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</si>
  <si>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</si>
  <si>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</si>
  <si>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</si>
  <si>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</si>
  <si>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</si>
  <si>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</si>
  <si>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</si>
  <si>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</si>
  <si>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</si>
  <si>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</si>
  <si>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</si>
  <si>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</si>
  <si>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</si>
  <si>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</si>
  <si>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</si>
  <si>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</si>
  <si>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</si>
  <si>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</si>
  <si>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</si>
  <si>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</si>
  <si>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</si>
  <si>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</si>
  <si>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</si>
  <si>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</si>
  <si>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</si>
  <si>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</si>
  <si>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</si>
  <si>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</si>
  <si>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</si>
  <si>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</si>
  <si>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</si>
  <si>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</si>
  <si>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</si>
  <si>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</si>
  <si>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</si>
  <si>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</si>
  <si>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</si>
  <si>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</si>
  <si>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</si>
  <si>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</si>
  <si>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</si>
  <si>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</si>
  <si>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</si>
  <si>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</si>
  <si>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</si>
  <si>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</si>
  <si>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</si>
  <si>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</si>
  <si>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</si>
  <si>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</si>
  <si>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</si>
  <si>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</si>
  <si>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</si>
  <si>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</si>
  <si>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</si>
  <si>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</si>
  <si>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</si>
  <si>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</si>
  <si>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</si>
  <si>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</si>
  <si>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</si>
  <si>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</si>
  <si>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</si>
  <si>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</si>
  <si>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</si>
  <si>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</si>
  <si>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</si>
  <si>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</si>
  <si>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</si>
  <si>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</si>
  <si>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</si>
  <si>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</si>
  <si>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</si>
  <si>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</si>
  <si>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</si>
  <si>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</si>
  <si>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</si>
  <si>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</si>
  <si>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</si>
  <si>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</si>
  <si>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</si>
  <si>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</si>
  <si>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</si>
  <si>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</si>
  <si>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</si>
  <si>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</si>
  <si>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</si>
  <si>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</si>
  <si>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</si>
  <si>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</si>
  <si>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</si>
  <si>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</si>
  <si>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</si>
  <si>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</si>
  <si>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</si>
  <si>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</si>
  <si>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</si>
  <si>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</si>
  <si>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</si>
  <si>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</si>
  <si>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</si>
  <si>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</si>
  <si>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</si>
  <si>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</si>
  <si>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</si>
  <si>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</si>
  <si>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</si>
  <si>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</si>
  <si>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</si>
  <si>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</si>
  <si>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</si>
  <si>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</si>
  <si>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</si>
  <si>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</si>
  <si>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</si>
  <si>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</si>
  <si>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</si>
  <si>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</si>
  <si>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</si>
  <si>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</si>
  <si>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</si>
  <si>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</si>
  <si>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</si>
  <si>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</si>
  <si>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</si>
  <si>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</si>
  <si>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</si>
  <si>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</si>
  <si>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</si>
  <si>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</si>
  <si>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</si>
  <si>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</si>
  <si>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</si>
  <si>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</si>
  <si>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</si>
  <si>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</si>
  <si>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</si>
  <si>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</si>
  <si>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</si>
  <si>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</si>
  <si>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</si>
  <si>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</si>
  <si>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</si>
  <si>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</si>
  <si>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</si>
  <si>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</si>
  <si>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</si>
  <si>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</si>
  <si>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</si>
  <si>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</si>
  <si>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</si>
  <si>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</si>
  <si>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</si>
  <si>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</si>
  <si>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</si>
  <si>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</si>
  <si>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</si>
  <si>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</si>
  <si>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</si>
  <si>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</si>
  <si>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</si>
  <si>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</si>
  <si>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</si>
  <si>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</si>
  <si>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</si>
  <si>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</si>
  <si>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</si>
  <si>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</si>
  <si>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</si>
  <si>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</si>
  <si>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</si>
  <si>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</si>
  <si>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</si>
  <si>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</si>
  <si>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</si>
  <si>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</si>
  <si>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</si>
  <si>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</si>
  <si>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</si>
  <si>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</si>
  <si>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</si>
  <si>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</si>
  <si>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</si>
  <si>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</si>
  <si>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</si>
  <si>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</si>
  <si>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</si>
  <si>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</si>
  <si>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</si>
  <si>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</si>
  <si>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</si>
  <si>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</si>
  <si>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</si>
  <si>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</si>
  <si>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</si>
  <si>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</si>
  <si>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</si>
  <si>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</si>
  <si>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</si>
  <si>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</si>
  <si>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</si>
  <si>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</si>
  <si>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</si>
  <si>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</si>
  <si>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</si>
  <si>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</si>
  <si>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</si>
  <si>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</si>
  <si>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</si>
  <si>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</si>
  <si>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</si>
  <si>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</si>
  <si>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</si>
  <si>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</si>
  <si>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</si>
  <si>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</si>
  <si>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</si>
  <si>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</si>
  <si>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</si>
  <si>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</si>
  <si>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</si>
  <si>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</si>
  <si>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</si>
  <si>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</si>
  <si>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</si>
  <si>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</si>
  <si>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</si>
  <si>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</si>
  <si>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</si>
  <si>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</si>
  <si>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</si>
  <si>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</si>
  <si>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</si>
  <si>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</si>
  <si>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</si>
  <si>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</si>
  <si>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</si>
  <si>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</si>
  <si>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</si>
  <si>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</si>
  <si>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</si>
  <si>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</si>
  <si>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</si>
  <si>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</si>
  <si>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</si>
  <si>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</si>
  <si>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</si>
  <si>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</si>
  <si>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</si>
  <si>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</si>
  <si>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</si>
  <si>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</si>
  <si>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</si>
  <si>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</si>
  <si>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</si>
  <si>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</si>
  <si>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</si>
  <si>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</si>
  <si>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</si>
  <si>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</si>
  <si>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</si>
  <si>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</si>
  <si>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</si>
  <si>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</si>
  <si>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</si>
  <si>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</si>
  <si>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</si>
  <si>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</si>
  <si>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</si>
  <si>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</si>
  <si>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</si>
  <si>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</si>
  <si>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</si>
  <si>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</si>
  <si>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</si>
  <si>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</si>
  <si>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</si>
  <si>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</si>
  <si>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</si>
  <si>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</si>
  <si>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</si>
  <si>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</si>
  <si>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</si>
  <si>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</si>
  <si>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</si>
  <si>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</si>
  <si>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</si>
  <si>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</si>
  <si>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</si>
  <si>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</si>
  <si>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</si>
  <si>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</si>
  <si>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</si>
  <si>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</si>
  <si>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</si>
  <si>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</si>
  <si>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</si>
  <si>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</si>
  <si>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</si>
  <si>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</si>
  <si>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</si>
  <si>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</si>
  <si>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</si>
  <si>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</si>
  <si>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</si>
  <si>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</si>
  <si>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</si>
  <si>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</si>
  <si>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</si>
  <si>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</si>
  <si>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</si>
  <si>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</si>
  <si>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</si>
  <si>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</si>
  <si>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</si>
  <si>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</si>
  <si>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</si>
  <si>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</si>
  <si>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</si>
  <si>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</si>
  <si>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</si>
  <si>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</si>
  <si>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</si>
  <si>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</si>
  <si>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</si>
  <si>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</si>
  <si>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</si>
  <si>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</si>
  <si>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</si>
  <si>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</si>
  <si>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</si>
  <si>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</si>
  <si>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</si>
  <si>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</si>
  <si>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</si>
  <si>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</si>
  <si>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</si>
  <si>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</si>
  <si>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</si>
  <si>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</si>
  <si>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</si>
  <si>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</si>
  <si>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</si>
  <si>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</si>
  <si>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</si>
  <si>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</si>
  <si>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</si>
  <si>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</si>
  <si>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</si>
  <si>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</si>
  <si>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</si>
  <si>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</si>
  <si>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</si>
  <si>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</si>
  <si>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</si>
  <si>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</si>
  <si>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</si>
  <si>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</si>
  <si>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</si>
  <si>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</si>
  <si>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</si>
  <si>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</si>
  <si>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</si>
  <si>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</si>
  <si>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</si>
  <si>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</si>
  <si>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</si>
  <si>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</si>
  <si>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</si>
  <si>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</si>
  <si>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</si>
  <si>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</si>
  <si>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</si>
  <si>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</si>
  <si>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</si>
  <si>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</si>
  <si>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</si>
  <si>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</si>
  <si>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</si>
  <si>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</si>
  <si>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</si>
  <si>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</si>
  <si>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</si>
  <si>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</si>
  <si>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</si>
  <si>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</si>
  <si>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</si>
  <si>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</si>
  <si>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</si>
  <si>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</si>
  <si>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</si>
  <si>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</si>
  <si>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</si>
  <si>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</si>
  <si>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</si>
  <si>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</si>
  <si>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</si>
  <si>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</si>
  <si>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</si>
  <si>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</si>
  <si>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</si>
  <si>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</si>
  <si>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</si>
  <si>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</si>
  <si>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</si>
  <si>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</si>
  <si>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</si>
  <si>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</si>
  <si>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</si>
  <si>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</si>
  <si>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</si>
  <si>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</si>
  <si>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</si>
  <si>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</si>
  <si>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</si>
  <si>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</si>
  <si>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</si>
  <si>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</si>
  <si>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</si>
  <si>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</si>
  <si>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</si>
  <si>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</si>
  <si>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</si>
  <si>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</si>
  <si>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</si>
  <si>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</si>
  <si>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</si>
  <si>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</si>
  <si>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</si>
  <si>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</si>
  <si>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</si>
  <si>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</si>
  <si>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</si>
  <si>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</si>
  <si>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</si>
  <si>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</si>
  <si>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</si>
  <si>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</si>
  <si>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</si>
  <si>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</si>
  <si>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</si>
  <si>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</si>
  <si>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</si>
  <si>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</si>
  <si>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</si>
  <si>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</si>
  <si>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</si>
  <si>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</si>
  <si>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</si>
  <si>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</si>
  <si>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</si>
  <si>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</si>
  <si>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</si>
  <si>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</si>
  <si>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</si>
  <si>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</si>
  <si>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</si>
  <si>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</si>
  <si>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</si>
  <si>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</si>
  <si>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</si>
  <si>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</si>
  <si>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</si>
  <si>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</si>
  <si>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</si>
  <si>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</si>
  <si>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</si>
  <si>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</si>
  <si>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</si>
  <si>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</si>
  <si>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</si>
  <si>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</si>
  <si>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</si>
  <si>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</si>
  <si>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</si>
  <si>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</si>
  <si>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</si>
  <si>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</si>
  <si>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</si>
  <si>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</si>
  <si>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</si>
  <si>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</si>
  <si>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</si>
  <si>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</si>
  <si>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</si>
  <si>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</si>
  <si>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</si>
  <si>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</si>
  <si>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</si>
  <si>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</si>
  <si>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</si>
  <si>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</si>
  <si>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</si>
  <si>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</si>
  <si>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</si>
  <si>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</si>
  <si>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</si>
  <si>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</si>
  <si>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</si>
  <si>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</si>
  <si>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</si>
  <si>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</si>
  <si>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</si>
  <si>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</si>
  <si>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</si>
  <si>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</si>
  <si>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</si>
  <si>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</si>
  <si>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</si>
  <si>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</si>
  <si>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</si>
  <si>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</si>
  <si>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</si>
  <si>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</si>
  <si>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</si>
  <si>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</si>
  <si>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</si>
  <si>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</si>
  <si>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</si>
  <si>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</si>
  <si>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</si>
  <si>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</si>
  <si>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</si>
  <si>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</si>
  <si>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</si>
  <si>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</si>
  <si>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</si>
  <si>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</si>
  <si>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</si>
  <si>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</si>
  <si>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</si>
  <si>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</si>
  <si>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</si>
  <si>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</si>
  <si>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</si>
  <si>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</si>
  <si>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</si>
  <si>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</si>
  <si>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</si>
  <si>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</si>
  <si>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</si>
  <si>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</si>
  <si>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</si>
  <si>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</si>
  <si>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</si>
  <si>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</si>
  <si>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</si>
  <si>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</si>
  <si>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</si>
  <si>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</si>
  <si>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</si>
  <si>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</si>
  <si>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</si>
  <si>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</si>
  <si>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</si>
  <si>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</si>
  <si>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</si>
  <si>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</si>
  <si>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</si>
  <si>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</si>
  <si>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</si>
  <si>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</si>
  <si>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</si>
  <si>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</si>
  <si>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</si>
  <si>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</si>
  <si>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</si>
  <si>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</si>
  <si>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</si>
  <si>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</si>
  <si>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</si>
  <si>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</si>
  <si>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</si>
  <si>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</si>
  <si>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</si>
  <si>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</si>
  <si>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</si>
  <si>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</si>
  <si>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</si>
  <si>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</si>
  <si>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</si>
  <si>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</si>
  <si>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</si>
  <si>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</si>
  <si>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</si>
  <si>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</si>
  <si>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</si>
  <si>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</si>
  <si>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</si>
  <si>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</si>
  <si>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</si>
  <si>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</si>
  <si>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</si>
  <si>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</si>
  <si>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</si>
  <si>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</si>
  <si>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</si>
  <si>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</si>
  <si>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</si>
  <si>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</si>
  <si>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</si>
  <si>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</si>
  <si>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</si>
  <si>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</si>
  <si>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</si>
  <si>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</si>
  <si>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</si>
  <si>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</si>
  <si>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</si>
  <si>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</si>
  <si>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</si>
  <si>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</si>
  <si>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</si>
  <si>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</si>
  <si>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</si>
  <si>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</si>
  <si>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</si>
  <si>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</si>
  <si>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</si>
  <si>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</si>
  <si>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</si>
  <si>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</si>
  <si>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</si>
  <si>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</si>
  <si>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</si>
  <si>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</si>
  <si>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</si>
  <si>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</si>
  <si>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</si>
  <si>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</si>
  <si>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</si>
  <si>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</si>
  <si>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</si>
  <si>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</si>
  <si>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</si>
  <si>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</si>
  <si>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</si>
  <si>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</si>
  <si>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</si>
  <si>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</si>
  <si>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</si>
  <si>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</si>
  <si>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</si>
  <si>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</si>
  <si>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</si>
  <si>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</si>
  <si>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</si>
  <si>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</si>
  <si>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</si>
  <si>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</si>
  <si>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</si>
  <si>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</si>
  <si>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</si>
  <si>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</si>
  <si>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</si>
  <si>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</si>
  <si>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</si>
  <si>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</si>
  <si>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</si>
  <si>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</si>
  <si>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</si>
  <si>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</si>
  <si>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</si>
  <si>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</si>
  <si>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</si>
  <si>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</si>
  <si>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</si>
  <si>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</si>
  <si>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</si>
  <si>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</si>
  <si>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</si>
  <si>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</si>
  <si>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</si>
  <si>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</si>
  <si>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</si>
  <si>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</si>
  <si>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</si>
  <si>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</si>
  <si>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</si>
  <si>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</si>
  <si>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</si>
  <si>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</si>
  <si>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</si>
  <si>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</si>
  <si>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</si>
  <si>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</si>
  <si>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</si>
  <si>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</si>
  <si>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</si>
  <si>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</si>
  <si>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</si>
  <si>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</si>
  <si>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</si>
  <si>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</si>
  <si>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</si>
  <si>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</si>
  <si>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</si>
  <si>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</si>
  <si>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</si>
  <si>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</si>
  <si>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</si>
  <si>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</si>
  <si>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</si>
  <si>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</si>
  <si>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</si>
  <si>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</si>
  <si>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</si>
  <si>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</si>
  <si>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</si>
  <si>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</si>
  <si>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</si>
  <si>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</si>
  <si>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</si>
  <si>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</si>
  <si>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</si>
  <si>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</si>
  <si>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</si>
  <si>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</si>
  <si>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</si>
  <si>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</si>
  <si>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</si>
  <si>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</si>
  <si>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</si>
  <si>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</si>
  <si>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</si>
  <si>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</si>
  <si>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</si>
  <si>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</si>
  <si>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</si>
  <si>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</si>
  <si>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</si>
  <si>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</si>
  <si>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</si>
  <si>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</si>
  <si>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</si>
  <si>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</si>
  <si>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</si>
  <si>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</si>
  <si>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</si>
  <si>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</si>
  <si>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</si>
  <si>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</si>
  <si>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</si>
  <si>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</si>
  <si>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</si>
  <si>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</si>
  <si>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</si>
  <si>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</si>
  <si>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</si>
  <si>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</si>
  <si>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</si>
  <si>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</si>
  <si>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</si>
  <si>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</si>
  <si>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</si>
  <si>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</si>
  <si>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</si>
  <si>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</si>
  <si>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</si>
  <si>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</si>
  <si>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</si>
  <si>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</si>
  <si>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</si>
  <si>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</si>
  <si>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</si>
  <si>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</si>
  <si>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</si>
  <si>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</si>
  <si>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</si>
  <si>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</si>
  <si>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</si>
  <si>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</si>
  <si>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</si>
  <si>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</si>
  <si>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</si>
  <si>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</si>
  <si>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</si>
  <si>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</si>
  <si>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</si>
  <si>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</si>
  <si>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</si>
  <si>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</si>
  <si>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</si>
  <si>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</si>
  <si>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</si>
  <si>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</si>
  <si>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</si>
  <si>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</si>
  <si>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</si>
  <si>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</si>
  <si>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</si>
  <si>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</si>
  <si>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</si>
  <si>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</si>
  <si>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</si>
  <si>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</si>
  <si>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</si>
  <si>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</si>
  <si>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</si>
  <si>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</si>
  <si>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</si>
  <si>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</si>
  <si>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</si>
  <si>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</si>
  <si>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</si>
  <si>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</si>
  <si>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</si>
  <si>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</si>
  <si>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</si>
  <si>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</si>
  <si>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</si>
  <si>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</si>
  <si>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</si>
  <si>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</si>
  <si>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</si>
  <si>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</si>
  <si>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</si>
  <si>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</si>
  <si>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</si>
  <si>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</si>
  <si>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</si>
  <si>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</si>
  <si>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</si>
  <si>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</si>
  <si>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</si>
  <si>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</si>
  <si>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</si>
  <si>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</si>
  <si>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</si>
  <si>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</si>
  <si>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</si>
  <si>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</si>
  <si>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</si>
  <si>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</si>
  <si>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</si>
  <si>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</si>
  <si>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</si>
  <si>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</si>
  <si>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</si>
  <si>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</si>
  <si>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</si>
  <si>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</si>
  <si>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</si>
  <si>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</si>
  <si>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</si>
  <si>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</si>
  <si>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</si>
  <si>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</si>
  <si>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</si>
  <si>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</si>
  <si>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</si>
  <si>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</si>
  <si>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</si>
  <si>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</si>
  <si>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</si>
  <si>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</si>
  <si>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</si>
  <si>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</si>
  <si>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</si>
  <si>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</si>
  <si>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</si>
  <si>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</si>
  <si>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</si>
  <si>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</si>
  <si>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</si>
  <si>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</si>
  <si>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</si>
  <si>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</si>
  <si>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</si>
  <si>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</si>
  <si>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</si>
  <si>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</si>
  <si>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</si>
  <si>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</si>
  <si>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</si>
  <si>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</si>
  <si>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</si>
  <si>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</si>
  <si>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</si>
  <si>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</si>
  <si>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</si>
  <si>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</si>
  <si>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</si>
  <si>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</si>
  <si>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</si>
  <si>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</si>
  <si>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</si>
  <si>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</si>
  <si>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</si>
  <si>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</si>
  <si>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</si>
  <si>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</si>
  <si>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</si>
  <si>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</si>
  <si>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</si>
  <si>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</si>
  <si>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</si>
  <si>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</si>
  <si>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</si>
  <si>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</si>
  <si>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</si>
  <si>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</si>
  <si>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</si>
  <si>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</si>
  <si>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</si>
  <si>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</si>
  <si>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</si>
  <si>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</si>
  <si>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</si>
  <si>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</si>
  <si>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</si>
  <si>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</si>
  <si>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</si>
  <si>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</si>
  <si>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</si>
  <si>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</si>
  <si>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</si>
  <si>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</si>
  <si>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</si>
  <si>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</si>
  <si>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</si>
  <si>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</si>
  <si>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</si>
  <si>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</si>
  <si>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</si>
  <si>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</si>
  <si>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</si>
  <si>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</si>
  <si>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</si>
  <si>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</si>
  <si>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</si>
  <si>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</si>
  <si>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</si>
  <si>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</si>
  <si>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</si>
  <si>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</si>
  <si>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</si>
  <si>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</si>
  <si>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</si>
  <si>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</si>
  <si>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</si>
  <si>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</si>
  <si>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</si>
  <si>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</si>
  <si>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</si>
  <si>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</si>
  <si>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</si>
  <si>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</si>
  <si>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</si>
  <si>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</si>
  <si>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</si>
  <si>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</si>
  <si>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</si>
  <si>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</si>
  <si>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</si>
  <si>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</si>
  <si>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</si>
  <si>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</si>
  <si>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</si>
  <si>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</si>
  <si>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</si>
  <si>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</si>
  <si>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</si>
  <si>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</si>
  <si>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</si>
  <si>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</si>
  <si>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</si>
  <si>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</si>
  <si>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</si>
  <si>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</si>
  <si>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</si>
  <si>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</si>
  <si>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</si>
  <si>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</si>
  <si>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</si>
  <si>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</si>
  <si>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</si>
  <si>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</si>
  <si>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</si>
  <si>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</si>
  <si>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</si>
  <si>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</si>
  <si>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</si>
  <si>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</si>
  <si>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</si>
  <si>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</si>
  <si>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</si>
  <si>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</si>
  <si>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</si>
  <si>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</si>
  <si>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</si>
  <si>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</si>
  <si>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</si>
  <si>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</si>
  <si>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</si>
  <si>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</si>
  <si>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</si>
  <si>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</si>
  <si>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</si>
  <si>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</si>
  <si>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</si>
  <si>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</si>
  <si>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</si>
  <si>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</si>
  <si>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</si>
  <si>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</si>
  <si>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</si>
  <si>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</si>
  <si>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</si>
  <si>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</si>
  <si>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</si>
  <si>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</si>
  <si>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</si>
  <si>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</si>
  <si>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</si>
  <si>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</si>
  <si>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</si>
  <si>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</si>
  <si>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</si>
  <si>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</si>
  <si>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</si>
  <si>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</si>
  <si>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</si>
  <si>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</si>
  <si>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</si>
  <si>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</si>
  <si>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</si>
  <si>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</si>
  <si>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</si>
  <si>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</si>
  <si>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</si>
  <si>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</si>
  <si>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</si>
  <si>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</si>
  <si>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</si>
  <si>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</si>
  <si>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</si>
  <si>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</si>
  <si>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</si>
  <si>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</si>
  <si>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</si>
  <si>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</si>
  <si>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</si>
  <si>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</si>
  <si>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</si>
  <si>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</si>
  <si>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</si>
  <si>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</si>
  <si>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</si>
  <si>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</si>
  <si>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</si>
  <si>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</si>
  <si>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</si>
  <si>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</si>
  <si>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</si>
  <si>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</si>
  <si>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</si>
  <si>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</si>
  <si>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</si>
  <si>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</si>
  <si>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</si>
  <si>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</si>
  <si>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</si>
  <si>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</si>
  <si>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</si>
  <si>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</si>
  <si>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</si>
  <si>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</si>
  <si>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</si>
  <si>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</si>
  <si>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</si>
  <si>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</si>
  <si>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</si>
  <si>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</si>
  <si>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</si>
  <si>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</si>
  <si>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</si>
  <si>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</si>
  <si>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</si>
  <si>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</si>
  <si>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</si>
  <si>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</si>
  <si>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</si>
  <si>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</si>
  <si>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</si>
  <si>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</si>
  <si>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</si>
  <si>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</si>
  <si>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</si>
  <si>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</si>
  <si>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</si>
  <si>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</si>
  <si>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</si>
  <si>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</si>
  <si>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</si>
  <si>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</si>
  <si>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</si>
  <si>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</si>
  <si>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</si>
  <si>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</si>
  <si>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</si>
  <si>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</si>
  <si>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</si>
  <si>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</si>
  <si>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</si>
  <si>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</si>
  <si>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</si>
  <si>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</si>
  <si>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</si>
  <si>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</si>
  <si>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</si>
  <si>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</si>
  <si>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</si>
  <si>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</si>
  <si>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</si>
  <si>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</si>
  <si>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</si>
  <si>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</si>
  <si>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</si>
  <si>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</si>
  <si>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</si>
  <si>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</si>
  <si>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</si>
  <si>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</si>
  <si>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</si>
  <si>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</si>
  <si>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</si>
  <si>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</si>
  <si>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</si>
  <si>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</si>
  <si>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</si>
  <si>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</si>
  <si>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</si>
  <si>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</si>
  <si>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</si>
  <si>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</si>
  <si>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</si>
  <si>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</si>
  <si>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</si>
  <si>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</si>
  <si>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</si>
  <si>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</si>
  <si>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</si>
  <si>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</si>
  <si>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</si>
  <si>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</si>
  <si>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</si>
  <si>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</si>
  <si>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</si>
  <si>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</si>
  <si>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</si>
  <si>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</si>
  <si>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</si>
  <si>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</si>
  <si>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</si>
  <si>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</si>
  <si>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</si>
  <si>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</si>
  <si>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</si>
  <si>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</si>
  <si>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</si>
  <si>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</si>
  <si>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</si>
  <si>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</si>
  <si>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</si>
  <si>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</si>
  <si>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</si>
  <si>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</si>
  <si>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</si>
  <si>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</si>
  <si>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</si>
  <si>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</si>
  <si>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</si>
  <si>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</si>
  <si>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</si>
  <si>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</si>
  <si>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</si>
  <si>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</si>
  <si>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</si>
  <si>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</si>
  <si>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</si>
  <si>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</si>
  <si>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</si>
  <si>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</si>
  <si>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</si>
  <si>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</si>
  <si>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</si>
  <si>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</si>
  <si>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</si>
  <si>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</si>
  <si>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</si>
  <si>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</si>
  <si>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</si>
  <si>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</si>
  <si>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</si>
  <si>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</si>
  <si>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</si>
  <si>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</si>
  <si>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</si>
  <si>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</si>
  <si>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</si>
  <si>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</si>
  <si>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</si>
  <si>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</si>
  <si>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</si>
  <si>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</si>
  <si>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</si>
  <si>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</si>
  <si>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</si>
  <si>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</si>
  <si>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</si>
  <si>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</si>
  <si>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</si>
  <si>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</si>
  <si>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</si>
  <si>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</si>
  <si>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</si>
  <si>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</si>
  <si>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</si>
  <si>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</si>
  <si>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</si>
  <si>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</si>
  <si>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</si>
  <si>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</si>
  <si>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</si>
  <si>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</si>
  <si>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</si>
  <si>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</si>
  <si>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</si>
  <si>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</si>
  <si>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</si>
  <si>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</si>
  <si>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</si>
  <si>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</si>
  <si>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</si>
  <si>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</si>
  <si>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</si>
  <si>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</si>
  <si>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</si>
  <si>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</si>
  <si>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</si>
  <si>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</si>
  <si>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</si>
  <si>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</si>
  <si>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</si>
  <si>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</si>
  <si>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</si>
  <si>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</si>
  <si>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</si>
  <si>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</si>
  <si>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</si>
  <si>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</si>
  <si>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</si>
  <si>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</si>
  <si>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</si>
  <si>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</si>
  <si>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</si>
  <si>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</si>
  <si>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</si>
  <si>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</si>
  <si>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</si>
  <si>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</si>
  <si>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</si>
  <si>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</si>
  <si>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</si>
  <si>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</si>
  <si>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</si>
  <si>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</si>
  <si>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</si>
  <si>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</si>
  <si>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</si>
  <si>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</si>
  <si>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</si>
  <si>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</si>
  <si>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</si>
  <si>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</si>
  <si>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</si>
  <si>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</si>
  <si>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</si>
  <si>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</si>
  <si>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</si>
  <si>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</si>
  <si>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</si>
  <si>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</si>
  <si>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</si>
  <si>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</si>
  <si>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</si>
  <si>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</si>
  <si>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</si>
  <si>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</si>
  <si>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</si>
  <si>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</si>
  <si>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</si>
  <si>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</si>
  <si>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</si>
  <si>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</si>
  <si>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</si>
  <si>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</si>
  <si>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</si>
  <si>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</si>
  <si>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</si>
  <si>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</si>
  <si>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</si>
  <si>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</si>
  <si>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</si>
  <si>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</si>
  <si>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</si>
  <si>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</si>
  <si>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</si>
  <si>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</si>
  <si>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</si>
  <si>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</si>
  <si>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</si>
  <si>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</si>
  <si>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</si>
  <si>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</si>
  <si>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</si>
  <si>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</si>
  <si>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</si>
  <si>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</si>
  <si>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</si>
  <si>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</si>
  <si>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</si>
  <si>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</si>
  <si>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</si>
  <si>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</si>
  <si>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</si>
  <si>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</si>
  <si>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</si>
  <si>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</si>
  <si>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</si>
  <si>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</si>
  <si>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</si>
  <si>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</si>
  <si>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</si>
  <si>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</si>
  <si>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</si>
  <si>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</si>
  <si>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</si>
  <si>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</si>
  <si>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</si>
  <si>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</si>
  <si>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</si>
  <si>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</si>
  <si>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</si>
  <si>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</si>
  <si>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</si>
  <si>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</si>
  <si>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</si>
  <si>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</si>
  <si>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</si>
  <si>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</si>
  <si>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</si>
  <si>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</si>
  <si>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</si>
  <si>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</si>
  <si>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</si>
  <si>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</si>
  <si>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</si>
  <si>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</si>
  <si>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</si>
  <si>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</si>
  <si>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</si>
  <si>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</si>
  <si>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</si>
  <si>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</si>
  <si>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</si>
  <si>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</si>
  <si>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</si>
  <si>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</si>
  <si>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</si>
  <si>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</si>
  <si>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</si>
  <si>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</si>
  <si>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</si>
  <si>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</si>
  <si>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</si>
  <si>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</si>
  <si>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</si>
  <si>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</si>
  <si>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</si>
  <si>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</si>
  <si>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</si>
  <si>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</si>
  <si>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</si>
  <si>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</si>
  <si>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</si>
  <si>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</si>
  <si>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</si>
  <si>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</si>
  <si>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</si>
  <si>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</si>
  <si>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</si>
  <si>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</si>
  <si>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</si>
  <si>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</si>
  <si>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</si>
  <si>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</si>
  <si>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</si>
  <si>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</si>
  <si>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</si>
  <si>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</si>
  <si>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</si>
  <si>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</si>
  <si>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</si>
  <si>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</si>
  <si>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</si>
  <si>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</si>
  <si>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</si>
  <si>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</si>
  <si>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</si>
  <si>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</si>
  <si>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</si>
  <si>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</si>
  <si>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</si>
  <si>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</si>
  <si>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</si>
  <si>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</si>
  <si>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</si>
  <si>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</si>
  <si>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</si>
  <si>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</si>
  <si>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</si>
  <si>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</si>
  <si>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</si>
  <si>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</si>
  <si>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</si>
  <si>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</si>
  <si>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</si>
  <si>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</si>
  <si>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</si>
  <si>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</si>
  <si>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</si>
  <si>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</si>
  <si>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</si>
  <si>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</si>
  <si>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</si>
  <si>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</si>
  <si>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</si>
  <si>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</si>
  <si>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</si>
  <si>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</si>
  <si>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</si>
  <si>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</si>
  <si>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</si>
  <si>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</si>
  <si>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</si>
  <si>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</si>
  <si>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</si>
  <si>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</si>
  <si>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</si>
  <si>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</si>
  <si>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</si>
  <si>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</si>
  <si>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</si>
  <si>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</si>
  <si>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</si>
  <si>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</si>
  <si>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</si>
  <si>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</si>
  <si>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</si>
  <si>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</si>
  <si>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</si>
  <si>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</si>
  <si>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</si>
  <si>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</si>
  <si>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</si>
  <si>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</si>
  <si>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</si>
  <si>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</si>
  <si>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</si>
  <si>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</si>
  <si>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</si>
  <si>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</si>
  <si>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</si>
  <si>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</si>
  <si>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</si>
  <si>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</si>
  <si>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</si>
  <si>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</si>
  <si>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</si>
  <si>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</si>
  <si>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</si>
  <si>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</si>
  <si>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</si>
  <si>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</si>
  <si>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</si>
  <si>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</si>
  <si>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</si>
  <si>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</si>
  <si>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</si>
  <si>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</si>
  <si>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</si>
  <si>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</si>
  <si>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</si>
  <si>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</si>
  <si>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</si>
  <si>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</si>
  <si>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</si>
  <si>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</si>
  <si>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</si>
  <si>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</si>
  <si>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</si>
  <si>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</si>
  <si>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</si>
  <si>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</si>
  <si>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</si>
  <si>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</si>
  <si>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</si>
  <si>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</si>
  <si>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</si>
  <si>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</si>
  <si>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</si>
  <si>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</si>
  <si>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</si>
  <si>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</si>
  <si>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</si>
  <si>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</si>
  <si>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</si>
  <si>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</si>
  <si>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</si>
  <si>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</si>
  <si>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</si>
  <si>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</si>
  <si>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</si>
  <si>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</si>
  <si>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</si>
  <si>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</si>
  <si>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</si>
  <si>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</si>
  <si>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</si>
  <si>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</si>
  <si>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</si>
  <si>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</si>
  <si>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</si>
  <si>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</si>
  <si>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</si>
  <si>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</si>
  <si>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</si>
  <si>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</si>
  <si>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</si>
  <si>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</si>
  <si>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</si>
  <si>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</si>
  <si>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</si>
  <si>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</si>
  <si>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</si>
  <si>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</si>
  <si>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</si>
  <si>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</si>
  <si>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</si>
  <si>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</si>
  <si>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</si>
  <si>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</si>
  <si>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</si>
  <si>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</si>
  <si>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</si>
  <si>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</si>
  <si>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</si>
  <si>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</si>
  <si>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</si>
  <si>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</si>
  <si>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</si>
  <si>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</si>
  <si>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</si>
  <si>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</si>
  <si>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</si>
  <si>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</si>
  <si>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</si>
  <si>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</si>
  <si>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</si>
  <si>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</si>
  <si>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</si>
  <si>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</si>
  <si>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</si>
  <si>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</si>
  <si>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</si>
  <si>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</si>
  <si>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</si>
  <si>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</si>
  <si>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</si>
  <si>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</si>
  <si>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</si>
  <si>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</si>
  <si>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</si>
  <si>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</si>
  <si>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</si>
  <si>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</si>
  <si>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</si>
  <si>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</si>
  <si>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</si>
  <si>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</si>
  <si>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</si>
  <si>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</si>
  <si>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</si>
  <si>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</si>
  <si>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</si>
  <si>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</si>
  <si>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</si>
  <si>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</si>
  <si>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</si>
  <si>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</si>
  <si>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</si>
  <si>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</si>
  <si>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</si>
  <si>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</si>
  <si>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</si>
  <si>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</si>
  <si>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</si>
  <si>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</si>
  <si>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</si>
  <si>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</si>
  <si>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</si>
  <si>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</si>
  <si>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</si>
  <si>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</si>
  <si>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</si>
  <si>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</si>
  <si>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</si>
  <si>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</si>
  <si>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</si>
  <si>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</si>
  <si>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</si>
  <si>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</si>
  <si>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</si>
  <si>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</si>
  <si>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</si>
  <si>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</si>
  <si>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</si>
  <si>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</si>
  <si>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</si>
  <si>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</si>
  <si>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</si>
  <si>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</si>
  <si>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</si>
  <si>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</si>
  <si>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</si>
  <si>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</si>
  <si>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</si>
  <si>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</si>
  <si>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</si>
  <si>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</si>
  <si>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</si>
  <si>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</si>
  <si>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</si>
  <si>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</si>
  <si>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</si>
  <si>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</si>
  <si>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</si>
  <si>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</si>
  <si>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</si>
  <si>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</si>
  <si>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</si>
  <si>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</si>
  <si>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</si>
  <si>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</si>
  <si>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</si>
  <si>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</si>
  <si>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</si>
  <si>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</si>
  <si>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</si>
  <si>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</si>
  <si>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</si>
  <si>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</si>
  <si>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</si>
  <si>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</si>
  <si>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</si>
  <si>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</si>
  <si>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</si>
  <si>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</si>
  <si>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</si>
  <si>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</si>
  <si>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</si>
  <si>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</si>
  <si>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</si>
  <si>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</si>
  <si>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</si>
  <si>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</si>
  <si>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</si>
  <si>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</si>
  <si>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</si>
  <si>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</si>
  <si>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</si>
  <si>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</si>
  <si>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</si>
  <si>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</si>
  <si>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</si>
  <si>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</si>
  <si>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</si>
  <si>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</si>
  <si>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</si>
  <si>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</si>
  <si>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</si>
  <si>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</si>
  <si>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</si>
  <si>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</si>
  <si>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</si>
  <si>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</si>
  <si>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</si>
  <si>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</si>
  <si>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</si>
  <si>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</si>
  <si>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</si>
  <si>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</si>
  <si>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</si>
  <si>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</si>
  <si>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</si>
  <si>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</si>
  <si>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</si>
  <si>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</si>
  <si>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</si>
  <si>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</si>
  <si>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</si>
  <si>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</si>
  <si>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</si>
  <si>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</si>
  <si>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</si>
  <si>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</si>
  <si>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</si>
  <si>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</si>
  <si>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</si>
  <si>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</si>
  <si>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</si>
  <si>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</si>
  <si>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</si>
  <si>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</si>
  <si>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</si>
  <si>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</si>
  <si>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</si>
  <si>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</si>
  <si>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</si>
  <si>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</si>
  <si>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</si>
  <si>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</si>
  <si>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</si>
  <si>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</si>
  <si>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</si>
  <si>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</si>
  <si>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</si>
  <si>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</si>
  <si>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</si>
  <si>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</si>
  <si>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</si>
  <si>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</si>
  <si>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</si>
  <si>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</si>
  <si>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</si>
  <si>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</si>
  <si>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</si>
  <si>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</si>
  <si>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</si>
  <si>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</si>
  <si>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</si>
  <si>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</si>
  <si>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</si>
  <si>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</si>
  <si>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</si>
  <si>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</si>
  <si>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</si>
  <si>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</si>
  <si>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</si>
  <si>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</si>
  <si>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</si>
  <si>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</si>
  <si>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</si>
  <si>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</si>
  <si>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</si>
  <si>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</si>
  <si>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</si>
  <si>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</si>
  <si>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</si>
  <si>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</si>
  <si>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</si>
  <si>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</si>
  <si>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</si>
  <si>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</si>
  <si>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</si>
  <si>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</si>
  <si>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</si>
  <si>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</si>
  <si>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</si>
  <si>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</si>
  <si>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</si>
  <si>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</si>
  <si>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</si>
  <si>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</si>
  <si>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</si>
  <si>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</si>
  <si>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</si>
  <si>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</si>
  <si>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</si>
  <si>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</si>
  <si>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</si>
  <si>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</si>
  <si>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</si>
  <si>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</si>
  <si>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</si>
  <si>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</si>
  <si>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</si>
  <si>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</si>
  <si>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</si>
  <si>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</si>
  <si>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</si>
  <si>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</si>
  <si>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</si>
  <si>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</si>
  <si>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</si>
  <si>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</si>
  <si>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</si>
  <si>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</si>
  <si>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</si>
  <si>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</si>
  <si>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</si>
  <si>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</si>
  <si>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</si>
  <si>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</si>
  <si>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</si>
  <si>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</si>
  <si>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</si>
  <si>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</si>
  <si>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</si>
  <si>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</si>
  <si>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</si>
  <si>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</si>
  <si>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</si>
  <si>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</si>
  <si>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</si>
  <si>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</si>
  <si>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</si>
  <si>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</si>
  <si>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</si>
  <si>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</si>
  <si>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</si>
  <si>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</si>
  <si>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</si>
  <si>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</si>
  <si>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</si>
  <si>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</si>
  <si>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</si>
  <si>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</si>
  <si>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</si>
  <si>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</si>
  <si>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</si>
  <si>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</si>
  <si>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</si>
  <si>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</si>
  <si>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</si>
  <si>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</si>
  <si>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</si>
  <si>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</si>
  <si>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</si>
  <si>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</si>
  <si>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</si>
  <si>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</si>
  <si>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</si>
  <si>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</si>
  <si>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</si>
  <si>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</si>
  <si>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</si>
  <si>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</si>
  <si>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</si>
  <si>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</si>
  <si>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</si>
  <si>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</si>
  <si>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</si>
  <si>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</si>
  <si>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</si>
  <si>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</si>
  <si>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</si>
  <si>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</si>
  <si>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</si>
  <si>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</si>
  <si>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</si>
  <si>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</si>
  <si>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</si>
  <si>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</si>
  <si>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</si>
  <si>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</si>
  <si>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</si>
  <si>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</si>
  <si>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</si>
  <si>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</si>
  <si>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</si>
  <si>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</si>
  <si>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</si>
  <si>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</si>
  <si>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</si>
  <si>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</si>
  <si>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</si>
  <si>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</si>
  <si>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</si>
  <si>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</si>
  <si>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</si>
  <si>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</si>
  <si>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</si>
  <si>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</si>
  <si>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</si>
  <si>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</si>
  <si>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</si>
  <si>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</si>
  <si>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</si>
  <si>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</si>
  <si>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</si>
  <si>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</si>
  <si>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</si>
  <si>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</si>
  <si>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</si>
  <si>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</si>
  <si>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</si>
  <si>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</si>
  <si>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</si>
  <si>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</si>
  <si>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</si>
  <si>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</si>
  <si>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</si>
  <si>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</si>
  <si>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</si>
  <si>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</si>
  <si>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</si>
  <si>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</si>
  <si>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</si>
  <si>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</si>
  <si>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</si>
  <si>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</si>
  <si>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</si>
  <si>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</si>
  <si>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</si>
  <si>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</si>
  <si>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</si>
  <si>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</si>
  <si>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</si>
  <si>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</si>
  <si>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</si>
  <si>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</si>
  <si>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</si>
  <si>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</si>
  <si>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</si>
  <si>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</si>
  <si>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</si>
  <si>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</si>
  <si>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</si>
  <si>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</si>
  <si>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</si>
  <si>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</si>
  <si>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</si>
  <si>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</si>
  <si>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</si>
  <si>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</si>
  <si>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</si>
  <si>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</si>
  <si>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</si>
  <si>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</si>
  <si>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</si>
  <si>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</si>
  <si>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</si>
  <si>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</si>
  <si>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</si>
  <si>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</si>
  <si>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</si>
  <si>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</si>
  <si>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</si>
  <si>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</si>
  <si>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</si>
  <si>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</si>
  <si>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</si>
  <si>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</si>
  <si>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</si>
  <si>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</si>
  <si>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</si>
  <si>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</si>
  <si>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</si>
  <si>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</si>
  <si>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</si>
  <si>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</si>
  <si>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</si>
  <si>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</si>
  <si>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</si>
  <si>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</si>
  <si>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</si>
  <si>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</si>
  <si>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</si>
  <si>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</si>
  <si>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</si>
  <si>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</si>
  <si>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</si>
  <si>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</si>
  <si>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</si>
  <si>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</si>
  <si>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</si>
  <si>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</si>
  <si>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</si>
  <si>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</si>
  <si>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</si>
  <si>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</si>
  <si>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</si>
  <si>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</si>
  <si>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</si>
  <si>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</si>
  <si>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</si>
  <si>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</si>
  <si>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</si>
  <si>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</si>
  <si>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</si>
  <si>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</si>
  <si>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</si>
  <si>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</si>
  <si>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</si>
  <si>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</si>
  <si>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</si>
  <si>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</si>
  <si>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</si>
  <si>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</si>
  <si>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</si>
  <si>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</si>
  <si>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</si>
  <si>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</si>
  <si>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</si>
  <si>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</si>
  <si>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</si>
  <si>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</si>
  <si>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</si>
  <si>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</si>
  <si>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</si>
  <si>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</si>
  <si>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</si>
  <si>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</si>
  <si>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</si>
  <si>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</si>
  <si>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</si>
  <si>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</si>
  <si>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</si>
  <si>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</si>
  <si>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</si>
  <si>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</si>
  <si>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</si>
  <si>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</si>
  <si>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</si>
  <si>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</si>
  <si>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</si>
  <si>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</si>
  <si>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</si>
  <si>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</si>
  <si>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</si>
  <si>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</si>
  <si>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</si>
  <si>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</si>
  <si>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</si>
  <si>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</si>
  <si>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</si>
  <si>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</si>
  <si>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</si>
  <si>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</si>
  <si>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</si>
  <si>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</si>
  <si>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</si>
  <si>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</si>
  <si>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</si>
  <si>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</si>
  <si>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</si>
  <si>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</si>
  <si>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</si>
  <si>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</si>
  <si>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</si>
  <si>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</si>
  <si>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</si>
  <si>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</si>
  <si>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</si>
  <si>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</si>
  <si>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</si>
  <si>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</si>
  <si>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</si>
  <si>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</si>
  <si>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</si>
  <si>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</si>
  <si>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</si>
  <si>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</si>
  <si>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</si>
  <si>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</si>
  <si>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</si>
  <si>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</si>
  <si>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</si>
  <si>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</si>
  <si>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</si>
  <si>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</si>
  <si>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</si>
  <si>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</si>
  <si>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</si>
  <si>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</si>
  <si>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</si>
  <si>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</si>
  <si>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</si>
  <si>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</si>
  <si>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</si>
  <si>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</si>
  <si>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</si>
  <si>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</si>
  <si>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</si>
  <si>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</si>
  <si>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</si>
  <si>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</si>
  <si>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</si>
  <si>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</si>
  <si>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</si>
  <si>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</si>
  <si>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</si>
  <si>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</si>
  <si>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</si>
  <si>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</si>
  <si>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</si>
  <si>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</si>
  <si>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</si>
  <si>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</si>
  <si>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</si>
  <si>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</si>
  <si>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</si>
  <si>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</si>
  <si>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</si>
  <si>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</si>
  <si>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</si>
  <si>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</si>
  <si>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</si>
  <si>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</si>
  <si>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</si>
  <si>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</si>
  <si>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</si>
  <si>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</si>
  <si>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</si>
  <si>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</si>
  <si>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</si>
  <si>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</si>
  <si>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</si>
  <si>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</si>
  <si>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</si>
  <si>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</si>
  <si>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</si>
  <si>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</si>
  <si>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</si>
  <si>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</si>
  <si>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</si>
  <si>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</si>
  <si>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</si>
  <si>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</si>
  <si>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</si>
  <si>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</si>
  <si>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</si>
  <si>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</si>
  <si>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</si>
  <si>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</si>
  <si>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</si>
  <si>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</si>
  <si>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</si>
  <si>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</si>
  <si>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</si>
  <si>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</si>
  <si>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</si>
  <si>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</si>
  <si>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</si>
  <si>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</si>
  <si>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</si>
  <si>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</si>
  <si>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</si>
  <si>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</si>
  <si>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</si>
  <si>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</si>
  <si>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</si>
  <si>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</si>
  <si>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</si>
  <si>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</si>
  <si>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</si>
  <si>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</si>
  <si>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</si>
  <si>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</si>
  <si>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</si>
  <si>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</si>
  <si>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</si>
  <si>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</si>
  <si>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</si>
  <si>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</si>
  <si>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</si>
  <si>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</si>
  <si>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</si>
  <si>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</si>
  <si>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</si>
  <si>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</si>
  <si>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</si>
  <si>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</si>
  <si>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</si>
  <si>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</si>
  <si>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</si>
  <si>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</si>
  <si>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</si>
  <si>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</si>
  <si>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</si>
  <si>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</si>
  <si>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</si>
  <si>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</si>
  <si>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</si>
  <si>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</si>
  <si>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</si>
  <si>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</si>
  <si>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</si>
  <si>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</si>
  <si>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</si>
  <si>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</si>
  <si>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</si>
  <si>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</si>
  <si>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</si>
  <si>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</si>
  <si>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</si>
  <si>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</si>
  <si>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</si>
  <si>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</si>
  <si>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</si>
  <si>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</si>
  <si>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</si>
  <si>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</si>
  <si>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</si>
  <si>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</si>
  <si>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</si>
  <si>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</si>
  <si>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</si>
  <si>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</si>
  <si>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</si>
  <si>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</si>
  <si>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</si>
  <si>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</si>
  <si>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</si>
  <si>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</si>
  <si>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</si>
  <si>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</si>
  <si>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</si>
  <si>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</si>
  <si>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</si>
  <si>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</si>
  <si>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</si>
  <si>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</si>
  <si>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</si>
  <si>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</si>
  <si>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</si>
  <si>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</si>
  <si>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</si>
  <si>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</si>
  <si>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</si>
  <si>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</si>
  <si>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</si>
  <si>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</si>
  <si>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</si>
  <si>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</si>
  <si>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</si>
  <si>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</si>
  <si>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</si>
  <si>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</si>
  <si>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</si>
  <si>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</si>
  <si>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</si>
  <si>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</si>
  <si>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</si>
  <si>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</si>
  <si>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</si>
  <si>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</si>
  <si>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</si>
  <si>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</si>
  <si>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</si>
  <si>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</si>
  <si>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</si>
  <si>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</si>
  <si>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</si>
  <si>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</si>
  <si>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</si>
  <si>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</si>
  <si>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</si>
  <si>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</si>
  <si>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</si>
  <si>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</si>
  <si>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</si>
  <si>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</si>
  <si>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</si>
  <si>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</si>
  <si>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</si>
  <si>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</si>
  <si>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</si>
  <si>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</si>
  <si>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</si>
  <si>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</si>
  <si>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</si>
  <si>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</si>
  <si>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</si>
  <si>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</si>
  <si>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</si>
  <si>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</si>
  <si>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</si>
  <si>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</si>
  <si>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</si>
  <si>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</si>
  <si>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</si>
  <si>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</si>
  <si>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</si>
  <si>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</si>
  <si>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</si>
  <si>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</si>
  <si>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</si>
  <si>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</si>
  <si>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</si>
  <si>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</si>
  <si>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</si>
  <si>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</si>
  <si>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</si>
  <si>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</si>
  <si>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</si>
  <si>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</si>
  <si>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</si>
  <si>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</si>
  <si>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</si>
  <si>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</si>
  <si>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</si>
  <si>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</si>
  <si>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</si>
  <si>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</si>
  <si>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</si>
  <si>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</si>
  <si>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</si>
  <si>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</si>
  <si>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</si>
  <si>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</si>
  <si>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</si>
  <si>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</si>
  <si>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</si>
  <si>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</si>
  <si>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</si>
  <si>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</si>
  <si>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</si>
  <si>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</si>
  <si>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</si>
  <si>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</si>
  <si>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</si>
  <si>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</si>
  <si>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</si>
  <si>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</si>
  <si>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</si>
  <si>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</si>
  <si>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</si>
  <si>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</si>
  <si>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</si>
  <si>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</si>
  <si>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</si>
  <si>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</si>
  <si>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</si>
  <si>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</si>
  <si>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</si>
  <si>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</si>
  <si>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</si>
  <si>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</si>
  <si>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</si>
  <si>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</si>
  <si>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</si>
  <si>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</si>
  <si>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</si>
  <si>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</si>
  <si>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</si>
  <si>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</si>
  <si>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</si>
  <si>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</si>
  <si>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</si>
  <si>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</si>
  <si>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</si>
  <si>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</si>
  <si>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</si>
  <si>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</si>
  <si>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</si>
  <si>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</si>
  <si>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</si>
  <si>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</si>
  <si>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</si>
  <si>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</si>
  <si>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</si>
  <si>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</si>
  <si>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</si>
  <si>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</si>
  <si>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</si>
  <si>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</si>
  <si>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</si>
  <si>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</si>
  <si>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</si>
  <si>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</si>
  <si>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</si>
  <si>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</si>
  <si>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</si>
  <si>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</si>
  <si>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</si>
  <si>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</si>
  <si>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</si>
  <si>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</si>
  <si>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</si>
  <si>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</si>
  <si>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</si>
  <si>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</si>
  <si>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</si>
  <si>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</si>
  <si>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</si>
  <si>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</si>
  <si>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</si>
  <si>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</si>
  <si>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</si>
  <si>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</si>
  <si>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</si>
  <si>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</si>
  <si>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</si>
  <si>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</si>
  <si>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</si>
  <si>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</si>
  <si>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</si>
  <si>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</si>
  <si>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</si>
  <si>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</si>
  <si>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</si>
  <si>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</si>
  <si>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</si>
  <si>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</si>
  <si>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</si>
  <si>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</si>
  <si>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</si>
  <si>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</si>
  <si>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</si>
  <si>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</si>
  <si>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</si>
  <si>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</si>
  <si>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</si>
  <si>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</si>
  <si>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</si>
  <si>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</si>
  <si>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</si>
  <si>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</si>
  <si>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</si>
  <si>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</si>
  <si>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</si>
  <si>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</si>
  <si>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</si>
  <si>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</si>
  <si>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</si>
  <si>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</si>
  <si>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</si>
  <si>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</si>
  <si>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</si>
  <si>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</si>
  <si>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</si>
  <si>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</si>
  <si>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</si>
  <si>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</si>
  <si>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</si>
  <si>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</si>
  <si>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</si>
  <si>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</si>
  <si>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</si>
  <si>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</si>
  <si>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</si>
  <si>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</si>
  <si>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</si>
  <si>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</si>
  <si>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</si>
  <si>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</si>
  <si>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</si>
  <si>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</si>
  <si>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</si>
  <si>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</si>
  <si>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</si>
  <si>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</si>
  <si>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</si>
  <si>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</si>
  <si>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</si>
  <si>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</si>
  <si>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</si>
  <si>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</si>
  <si>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</si>
  <si>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</si>
  <si>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</si>
  <si>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</si>
  <si>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</si>
  <si>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</si>
  <si>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</si>
  <si>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</si>
  <si>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</si>
  <si>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</si>
  <si>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</si>
  <si>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</si>
  <si>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</si>
  <si>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</si>
  <si>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</si>
  <si>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</si>
  <si>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</si>
  <si>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</si>
  <si>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</si>
  <si>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</si>
  <si>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</si>
  <si>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</si>
  <si>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</si>
  <si>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</si>
  <si>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</si>
  <si>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</si>
  <si>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</si>
  <si>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</si>
  <si>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</si>
  <si>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</si>
  <si>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</si>
  <si>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</si>
  <si>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</si>
  <si>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</si>
  <si>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</si>
  <si>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</si>
  <si>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</si>
  <si>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</si>
  <si>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</si>
  <si>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</si>
  <si>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</si>
  <si>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</si>
  <si>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</si>
  <si>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</si>
  <si>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</si>
  <si>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</si>
  <si>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</si>
  <si>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</si>
  <si>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</si>
  <si>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</si>
  <si>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</si>
  <si>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</si>
  <si>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</si>
  <si>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</si>
  <si>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</si>
  <si>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</si>
  <si>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</si>
  <si>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</si>
  <si>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</si>
  <si>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</si>
  <si>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</si>
  <si>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</si>
  <si>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</si>
  <si>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</si>
  <si>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</si>
  <si>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</si>
  <si>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</si>
  <si>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</si>
  <si>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</si>
  <si>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</si>
  <si>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</si>
  <si>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</si>
  <si>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</si>
  <si>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</si>
  <si>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</si>
  <si>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</si>
  <si>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</si>
  <si>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</si>
  <si>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</si>
  <si>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</si>
  <si>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</si>
  <si>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</si>
  <si>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</si>
  <si>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</si>
  <si>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</si>
  <si>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</si>
  <si>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</si>
  <si>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</si>
  <si>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</si>
  <si>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</si>
  <si>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</si>
  <si>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</si>
  <si>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</si>
  <si>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</si>
  <si>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</si>
  <si>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</si>
  <si>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</si>
  <si>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</si>
  <si>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</si>
  <si>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</si>
  <si>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</si>
  <si>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</si>
  <si>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</si>
  <si>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</si>
  <si>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</si>
  <si>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</si>
  <si>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</si>
  <si>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</si>
  <si>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</si>
  <si>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</si>
  <si>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</si>
  <si>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</si>
  <si>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</si>
  <si>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</si>
  <si>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</si>
  <si>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</si>
  <si>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</si>
  <si>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</si>
  <si>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</si>
  <si>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</si>
  <si>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</si>
  <si>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</si>
  <si>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</si>
  <si>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</si>
  <si>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</si>
  <si>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</si>
  <si>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</si>
  <si>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</si>
  <si>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</si>
  <si>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</si>
  <si>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</si>
  <si>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</si>
  <si>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</si>
  <si>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</si>
  <si>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</si>
  <si>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</si>
  <si>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</si>
  <si>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</si>
  <si>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</si>
  <si>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</si>
  <si>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</si>
  <si>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</si>
  <si>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</si>
  <si>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</si>
  <si>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</si>
  <si>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</si>
  <si>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</si>
  <si>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</si>
  <si>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</si>
  <si>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</si>
  <si>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</si>
  <si>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</si>
  <si>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</si>
  <si>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</si>
  <si>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</si>
  <si>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</si>
  <si>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</si>
  <si>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</si>
  <si>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</si>
  <si>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</si>
  <si>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</si>
  <si>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</si>
  <si>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</si>
  <si>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</si>
  <si>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</si>
  <si>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</si>
  <si>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</si>
  <si>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</si>
  <si>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</si>
  <si>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</si>
  <si>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</si>
  <si>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</si>
  <si>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</si>
  <si>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</si>
  <si>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</si>
  <si>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</si>
  <si>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</si>
  <si>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</si>
  <si>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</si>
  <si>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</si>
  <si>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</si>
  <si>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</si>
  <si>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</si>
  <si>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</si>
  <si>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</si>
  <si>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</si>
  <si>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</si>
  <si>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</si>
  <si>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</si>
  <si>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</si>
  <si>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</si>
  <si>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</si>
  <si>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</si>
  <si>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</si>
  <si>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</si>
  <si>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</si>
  <si>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</si>
  <si>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</si>
  <si>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</si>
  <si>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</si>
  <si>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</si>
  <si>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</si>
  <si>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</si>
  <si>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</si>
  <si>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</si>
  <si>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</si>
  <si>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</si>
  <si>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</si>
  <si>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</si>
  <si>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</si>
  <si>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</si>
  <si>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</si>
  <si>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</si>
  <si>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</si>
  <si>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</si>
  <si>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</si>
  <si>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</si>
  <si>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</si>
  <si>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</si>
  <si>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</si>
  <si>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</si>
  <si>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</si>
  <si>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</si>
  <si>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</si>
  <si>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</si>
  <si>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</si>
  <si>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</si>
  <si>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</si>
  <si>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</si>
  <si>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</si>
  <si>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</si>
  <si>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</si>
  <si>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</si>
  <si>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</si>
  <si>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</si>
  <si>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</si>
  <si>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</si>
  <si>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</si>
  <si>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</si>
  <si>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</si>
  <si>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</si>
  <si>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</si>
  <si>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</si>
  <si>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</si>
  <si>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</si>
  <si>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</si>
  <si>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</si>
  <si>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</si>
  <si>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</si>
  <si>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</si>
  <si>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</si>
  <si>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</si>
  <si>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</si>
  <si>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</si>
  <si>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</si>
  <si>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</si>
  <si>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</si>
  <si>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</si>
  <si>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</si>
  <si>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</si>
  <si>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</si>
  <si>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</si>
  <si>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</si>
  <si>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</si>
  <si>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</si>
  <si>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</si>
  <si>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</si>
  <si>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</si>
  <si>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</si>
  <si>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</si>
  <si>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</si>
  <si>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</si>
  <si>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</si>
  <si>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</si>
  <si>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</si>
  <si>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</si>
  <si>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</si>
  <si>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</si>
  <si>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</si>
  <si>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</si>
  <si>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</si>
  <si>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</si>
  <si>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</si>
  <si>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</si>
  <si>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</si>
  <si>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</si>
  <si>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</si>
  <si>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</si>
  <si>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</si>
  <si>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</si>
  <si>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</si>
  <si>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</si>
  <si>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</si>
  <si>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</si>
  <si>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</si>
  <si>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</si>
  <si>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</si>
  <si>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</si>
  <si>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</si>
  <si>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</si>
  <si>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</si>
  <si>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</si>
  <si>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</si>
  <si>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</si>
  <si>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</si>
  <si>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</si>
  <si>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</si>
  <si>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</si>
  <si>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</si>
  <si>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</si>
  <si>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</si>
  <si>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</si>
  <si>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</si>
  <si>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</si>
  <si>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</si>
  <si>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</si>
  <si>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</si>
  <si>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</si>
  <si>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</si>
  <si>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</si>
  <si>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</si>
  <si>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</si>
  <si>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</si>
  <si>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</si>
  <si>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</si>
  <si>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</si>
  <si>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</si>
  <si>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</si>
  <si>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</si>
  <si>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</si>
  <si>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</si>
  <si>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</si>
  <si>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</si>
  <si>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</si>
  <si>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</si>
  <si>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</si>
  <si>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</si>
  <si>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</si>
  <si>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</si>
  <si>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</si>
  <si>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</si>
  <si>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</si>
  <si>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</si>
  <si>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</si>
  <si>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</si>
  <si>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</si>
  <si>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</si>
  <si>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</si>
  <si>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</si>
  <si>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</si>
  <si>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</si>
  <si>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</si>
  <si>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</si>
  <si>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</si>
  <si>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</si>
  <si>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</si>
  <si>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</si>
  <si>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</si>
  <si>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</si>
  <si>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</si>
  <si>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</si>
  <si>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</si>
  <si>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</si>
  <si>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</si>
  <si>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</si>
  <si>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</si>
  <si>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</si>
  <si>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</si>
  <si>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</si>
  <si>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</si>
  <si>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</si>
  <si>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</si>
  <si>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</si>
  <si>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</si>
  <si>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</si>
  <si>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</si>
  <si>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</si>
  <si>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</si>
  <si>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</si>
  <si>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</si>
  <si>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</si>
  <si>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</si>
  <si>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</si>
  <si>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</si>
  <si>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</si>
  <si>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</si>
  <si>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</si>
  <si>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</si>
  <si>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</si>
  <si>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</si>
  <si>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</si>
  <si>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</si>
  <si>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</si>
  <si>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</si>
  <si>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</si>
  <si>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</si>
  <si>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</si>
  <si>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</si>
  <si>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</si>
  <si>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</si>
  <si>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</si>
  <si>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</si>
  <si>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</si>
  <si>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</si>
  <si>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</si>
  <si>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</si>
  <si>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</si>
  <si>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</si>
  <si>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</si>
  <si>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</si>
  <si>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</si>
  <si>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</si>
  <si>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</si>
  <si>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</si>
  <si>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</si>
  <si>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</si>
  <si>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</si>
  <si>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</si>
  <si>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</si>
  <si>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</si>
  <si>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</si>
  <si>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</si>
  <si>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</si>
  <si>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</si>
  <si>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</si>
  <si>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</si>
  <si>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</si>
  <si>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</si>
  <si>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</si>
  <si>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</si>
  <si>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</si>
  <si>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</si>
  <si>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</si>
  <si>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</si>
  <si>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</si>
  <si>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</si>
  <si>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</si>
  <si>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</si>
  <si>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</si>
  <si>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</si>
  <si>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</si>
  <si>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</si>
  <si>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</si>
  <si>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</si>
  <si>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</si>
  <si>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</si>
  <si>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</si>
  <si>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</si>
  <si>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</si>
  <si>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</si>
  <si>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</si>
  <si>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</si>
  <si>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</si>
  <si>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</si>
  <si>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</si>
  <si>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</si>
  <si>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</si>
  <si>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</si>
  <si>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</si>
  <si>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</si>
  <si>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</si>
  <si>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</si>
  <si>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</si>
  <si>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</si>
  <si>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</si>
  <si>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</si>
  <si>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</si>
  <si>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</si>
  <si>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</si>
  <si>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</si>
  <si>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</si>
  <si>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</si>
  <si>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</si>
  <si>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</si>
  <si>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</si>
  <si>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</si>
  <si>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</si>
  <si>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</si>
  <si>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</si>
  <si>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</si>
  <si>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</si>
  <si>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</si>
  <si>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</si>
  <si>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</si>
  <si>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</si>
  <si>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</si>
  <si>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</si>
  <si>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</si>
  <si>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</si>
  <si>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</si>
  <si>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</si>
  <si>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</si>
  <si>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</si>
  <si>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</si>
  <si>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</si>
  <si>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</si>
  <si>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</si>
  <si>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</si>
  <si>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</si>
  <si>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</si>
  <si>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</si>
  <si>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</si>
  <si>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</si>
  <si>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</si>
  <si>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</si>
  <si>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</si>
  <si>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</si>
  <si>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</si>
  <si>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</si>
  <si>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</si>
  <si>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</si>
  <si>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</si>
  <si>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</si>
  <si>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</si>
  <si>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</si>
  <si>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</si>
  <si>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</si>
  <si>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</si>
  <si>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</si>
  <si>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</si>
  <si>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</si>
  <si>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</si>
  <si>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</si>
  <si>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</si>
  <si>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</si>
  <si>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</si>
  <si>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</si>
  <si>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</si>
  <si>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</si>
  <si>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</si>
  <si>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</si>
  <si>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</si>
  <si>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</si>
  <si>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</si>
  <si>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</si>
  <si>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</si>
  <si>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</si>
  <si>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</si>
  <si>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</si>
  <si>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</si>
  <si>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</si>
  <si>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</si>
  <si>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</si>
  <si>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</si>
  <si>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</si>
  <si>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</si>
  <si>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</si>
  <si>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</si>
  <si>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</si>
  <si>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</si>
  <si>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</si>
  <si>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</si>
  <si>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</si>
  <si>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</si>
  <si>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</si>
  <si>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</si>
  <si>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</si>
  <si>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</si>
  <si>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</si>
  <si>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</si>
  <si>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</si>
  <si>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</si>
  <si>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</si>
  <si>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</si>
  <si>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</si>
  <si>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</si>
  <si>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</si>
  <si>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</si>
  <si>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</si>
  <si>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</si>
  <si>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</si>
  <si>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</si>
  <si>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</si>
  <si>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</si>
  <si>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</si>
  <si>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</si>
  <si>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</si>
  <si>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</si>
  <si>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</si>
  <si>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</si>
  <si>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</si>
  <si>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</si>
  <si>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</si>
  <si>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</si>
  <si>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</si>
  <si>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</si>
  <si>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</si>
  <si>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</si>
  <si>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</si>
  <si>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</si>
  <si>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</si>
  <si>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</si>
  <si>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</si>
  <si>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</si>
  <si>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</si>
  <si>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</si>
  <si>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</si>
  <si>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</si>
  <si>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</si>
  <si>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</si>
  <si>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</si>
  <si>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</si>
  <si>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</si>
  <si>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</si>
  <si>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</si>
  <si>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</si>
  <si>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</si>
  <si>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</si>
  <si>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</si>
  <si>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</si>
  <si>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</si>
  <si>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</si>
  <si>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</si>
  <si>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</si>
  <si>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</si>
  <si>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</si>
  <si>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</si>
  <si>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</si>
  <si>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</si>
  <si>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</si>
  <si>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</si>
  <si>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</si>
  <si>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</si>
  <si>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</si>
  <si>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</si>
  <si>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</si>
  <si>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</si>
  <si>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</si>
  <si>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</si>
  <si>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</si>
  <si>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</si>
  <si>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</si>
  <si>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</si>
  <si>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</si>
  <si>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</si>
  <si>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</si>
  <si>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</si>
  <si>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</si>
  <si>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</si>
  <si>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</si>
  <si>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</si>
  <si>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</si>
  <si>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</si>
  <si>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</si>
  <si>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</si>
  <si>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</si>
  <si>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</si>
  <si>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</si>
  <si>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</si>
  <si>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</si>
  <si>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</si>
  <si>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</si>
  <si>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</si>
  <si>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</si>
  <si>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</si>
  <si>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</si>
  <si>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</si>
  <si>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</si>
  <si>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</si>
  <si>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</si>
  <si>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</si>
  <si>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</si>
  <si>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</si>
  <si>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</si>
  <si>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</si>
  <si>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</si>
  <si>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</si>
  <si>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</si>
  <si>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</si>
  <si>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</si>
  <si>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</si>
  <si>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</si>
  <si>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</si>
  <si>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</si>
  <si>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</si>
  <si>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</si>
  <si>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</si>
  <si>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</si>
  <si>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</si>
  <si>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</si>
  <si>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</si>
  <si>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</si>
  <si>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</si>
  <si>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</si>
  <si>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</si>
  <si>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</si>
  <si>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</si>
  <si>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</si>
  <si>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</si>
  <si>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</si>
  <si>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</si>
  <si>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</si>
  <si>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</si>
  <si>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</si>
  <si>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</si>
  <si>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</si>
  <si>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</si>
  <si>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</si>
  <si>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</si>
  <si>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</si>
  <si>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</si>
  <si>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</si>
  <si>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</si>
  <si>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</si>
  <si>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</si>
  <si>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</si>
  <si>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</si>
  <si>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</si>
  <si>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</si>
  <si>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</si>
  <si>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</si>
  <si>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</si>
  <si>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</si>
  <si>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</si>
  <si>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</si>
  <si>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</si>
  <si>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</si>
  <si>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</si>
  <si>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</si>
  <si>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</si>
  <si>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</si>
  <si>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</si>
  <si>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</si>
  <si>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</si>
  <si>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</si>
  <si>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</si>
  <si>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</si>
  <si>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</si>
  <si>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</si>
  <si>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</si>
  <si>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</si>
  <si>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</si>
  <si>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</si>
  <si>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</si>
  <si>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</si>
  <si>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</si>
  <si>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</si>
  <si>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</si>
  <si>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</si>
  <si>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</si>
  <si>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</si>
  <si>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</si>
  <si>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</si>
  <si>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</si>
  <si>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</si>
  <si>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</si>
  <si>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</si>
  <si>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</si>
  <si>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</si>
  <si>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</si>
  <si>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</si>
  <si>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</si>
  <si>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</si>
  <si>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</si>
  <si>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</si>
  <si>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</si>
  <si>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</si>
  <si>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</si>
  <si>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</si>
  <si>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</si>
  <si>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</si>
  <si>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</si>
  <si>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</si>
  <si>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</si>
  <si>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</si>
  <si>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</si>
  <si>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</si>
  <si>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</si>
  <si>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</si>
  <si>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</si>
  <si>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</si>
  <si>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</si>
  <si>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</si>
  <si>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</si>
  <si>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</si>
  <si>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</si>
  <si>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</si>
  <si>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</si>
  <si>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</si>
  <si>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</si>
  <si>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</si>
  <si>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</si>
  <si>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</si>
  <si>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</si>
  <si>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</si>
  <si>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</si>
  <si>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</si>
  <si>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</si>
  <si>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</si>
  <si>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</si>
  <si>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</si>
  <si>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</si>
  <si>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</si>
  <si>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</si>
  <si>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</si>
  <si>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</si>
  <si>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</si>
  <si>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</si>
  <si>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</si>
  <si>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</si>
  <si>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</si>
  <si>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</si>
  <si>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</si>
  <si>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</si>
  <si>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</si>
  <si>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</si>
  <si>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</si>
  <si>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</si>
  <si>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</si>
  <si>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</si>
  <si>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</si>
  <si>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</si>
  <si>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</si>
  <si>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</si>
  <si>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</si>
  <si>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</si>
  <si>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</si>
  <si>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</si>
  <si>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</si>
  <si>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</si>
  <si>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</si>
  <si>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</si>
  <si>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</si>
  <si>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</si>
  <si>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</si>
  <si>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</si>
  <si>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</si>
  <si>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</si>
  <si>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</si>
  <si>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</si>
  <si>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</si>
  <si>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</si>
  <si>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</si>
  <si>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</si>
  <si>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</si>
  <si>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</si>
  <si>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</si>
  <si>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</si>
  <si>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</si>
  <si>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</si>
  <si>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</si>
  <si>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</si>
  <si>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</si>
  <si>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</si>
  <si>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</si>
  <si>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</si>
  <si>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</si>
  <si>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</si>
  <si>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</si>
  <si>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</si>
  <si>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</si>
  <si>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</si>
  <si>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</si>
  <si>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</si>
  <si>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</si>
  <si>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</si>
  <si>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</si>
  <si>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</si>
  <si>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</si>
  <si>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</si>
  <si>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</si>
  <si>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</si>
  <si>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</si>
  <si>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</si>
  <si>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</si>
  <si>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</si>
  <si>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</si>
  <si>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</si>
  <si>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</si>
  <si>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</si>
  <si>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</si>
  <si>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</si>
  <si>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</si>
  <si>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</si>
  <si>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</si>
  <si>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</si>
  <si>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</si>
  <si>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</si>
  <si>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</si>
  <si>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</si>
  <si>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</si>
  <si>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</si>
  <si>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</si>
  <si>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</si>
  <si>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</si>
  <si>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</si>
  <si>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</si>
  <si>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</si>
  <si>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</si>
  <si>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</si>
  <si>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</si>
  <si>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</si>
  <si>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</si>
  <si>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</si>
  <si>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</si>
  <si>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</si>
  <si>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</si>
  <si>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</si>
  <si>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</si>
  <si>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</si>
  <si>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</si>
  <si>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</si>
  <si>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</si>
  <si>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</si>
  <si>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</si>
  <si>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</si>
  <si>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</si>
  <si>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</si>
  <si>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</si>
  <si>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</si>
  <si>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</si>
  <si>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</si>
  <si>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</si>
  <si>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</si>
  <si>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</si>
  <si>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</si>
  <si>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</si>
  <si>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</si>
  <si>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</si>
  <si>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</si>
  <si>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</si>
  <si>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</si>
  <si>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</si>
  <si>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</si>
  <si>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</si>
  <si>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</si>
  <si>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</si>
  <si>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</si>
  <si>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</si>
  <si>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</si>
  <si>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</si>
  <si>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</si>
  <si>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</si>
  <si>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</si>
  <si>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</si>
  <si>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</si>
  <si>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</si>
  <si>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</si>
  <si>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</si>
  <si>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</si>
  <si>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</si>
  <si>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</si>
  <si>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</si>
  <si>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</si>
  <si>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</si>
  <si>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</si>
  <si>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</si>
  <si>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</si>
  <si>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</si>
  <si>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</si>
  <si>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</si>
  <si>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</si>
  <si>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</si>
  <si>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</si>
  <si>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</si>
  <si>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</si>
  <si>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</si>
  <si>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</si>
  <si>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</si>
  <si>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</si>
  <si>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</si>
  <si>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</si>
  <si>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</si>
  <si>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</si>
  <si>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</si>
  <si>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</si>
  <si>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</si>
  <si>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</si>
  <si>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</si>
  <si>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</si>
  <si>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</si>
  <si>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</si>
  <si>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</si>
  <si>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</si>
  <si>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</si>
  <si>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</si>
  <si>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</si>
  <si>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</si>
  <si>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</si>
  <si>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</si>
  <si>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</si>
  <si>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</si>
  <si>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</si>
  <si>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</si>
  <si>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</si>
  <si>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</si>
  <si>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</si>
  <si>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</si>
  <si>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</si>
  <si>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</si>
  <si>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</si>
  <si>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</si>
  <si>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</si>
  <si>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</si>
  <si>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</si>
  <si>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</si>
  <si>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</si>
  <si>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</si>
  <si>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</si>
  <si>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</si>
  <si>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</si>
  <si>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</si>
  <si>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</si>
  <si>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</si>
  <si>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</si>
  <si>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</si>
  <si>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</si>
  <si>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</si>
  <si>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</si>
  <si>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</si>
  <si>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</si>
  <si>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</si>
  <si>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</si>
  <si>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</si>
  <si>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</si>
  <si>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</si>
  <si>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</si>
  <si>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</si>
  <si>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</si>
  <si>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</si>
  <si>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</si>
  <si>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</si>
  <si>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</si>
  <si>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</si>
  <si>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</si>
  <si>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</si>
  <si>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</si>
  <si>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</si>
  <si>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</si>
  <si>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</si>
  <si>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</si>
  <si>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</si>
  <si>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</si>
  <si>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</si>
  <si>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</si>
  <si>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</si>
  <si>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</si>
  <si>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</si>
  <si>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</si>
  <si>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</si>
  <si>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</si>
  <si>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</si>
  <si>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</si>
  <si>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</si>
  <si>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</si>
  <si>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</si>
  <si>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</si>
  <si>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</si>
  <si>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</si>
  <si>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</si>
  <si>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</si>
  <si>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</si>
  <si>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</si>
  <si>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</si>
  <si>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</si>
  <si>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</si>
  <si>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</si>
  <si>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</si>
  <si>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</si>
  <si>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</si>
  <si>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</si>
  <si>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</si>
  <si>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</si>
  <si>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</si>
  <si>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</si>
  <si>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</si>
  <si>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</si>
  <si>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</si>
  <si>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</si>
  <si>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</si>
  <si>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</si>
  <si>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</si>
  <si>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</si>
  <si>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</si>
  <si>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</si>
  <si>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</si>
  <si>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</si>
  <si>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</si>
  <si>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</si>
  <si>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</si>
  <si>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</si>
  <si>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</si>
  <si>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</si>
  <si>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</si>
  <si>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</si>
  <si>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</si>
  <si>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</si>
  <si>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</si>
  <si>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</si>
  <si>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</si>
  <si>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</si>
  <si>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</si>
  <si>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</si>
  <si>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</si>
  <si>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</si>
  <si>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</si>
  <si>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</si>
  <si>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</si>
  <si>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</si>
  <si>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</si>
  <si>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</si>
  <si>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</si>
  <si>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</si>
  <si>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</si>
  <si>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</si>
  <si>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</si>
  <si>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</si>
  <si>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</si>
  <si>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</si>
  <si>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</si>
  <si>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</si>
  <si>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</si>
  <si>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</si>
  <si>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</si>
  <si>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</si>
  <si>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</si>
  <si>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</si>
  <si>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</si>
  <si>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</si>
  <si>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</si>
  <si>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</si>
  <si>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</si>
  <si>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</si>
  <si>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</si>
  <si>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</si>
  <si>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</si>
  <si>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</si>
  <si>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</si>
  <si>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</si>
  <si>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</si>
  <si>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</si>
  <si>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</si>
  <si>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</si>
  <si>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</si>
  <si>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</si>
  <si>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</si>
  <si>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</si>
  <si>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</si>
  <si>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</si>
  <si>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</si>
  <si>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</si>
  <si>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</si>
  <si>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</si>
  <si>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</si>
  <si>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</si>
  <si>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</si>
  <si>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</si>
  <si>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</si>
  <si>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</si>
  <si>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</si>
  <si>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</si>
  <si>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</si>
  <si>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</si>
  <si>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</si>
  <si>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</si>
  <si>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</si>
  <si>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</si>
  <si>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</si>
  <si>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</si>
  <si>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</si>
  <si>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</si>
  <si>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</si>
  <si>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</si>
  <si>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</si>
  <si>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</si>
  <si>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</si>
  <si>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</si>
  <si>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</si>
  <si>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</si>
  <si>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</si>
  <si>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</si>
  <si>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</si>
  <si>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</si>
  <si>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</si>
  <si>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</si>
  <si>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</si>
  <si>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</si>
  <si>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</si>
  <si>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</si>
  <si>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</si>
  <si>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</si>
  <si>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</si>
  <si>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</si>
  <si>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</si>
  <si>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</si>
  <si>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</si>
  <si>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</si>
  <si>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</si>
  <si>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</si>
  <si>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</si>
  <si>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</si>
  <si>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</si>
  <si>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</si>
  <si>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</si>
  <si>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</si>
  <si>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</si>
  <si>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</si>
  <si>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</si>
  <si>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</si>
  <si>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</si>
  <si>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</si>
  <si>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</si>
  <si>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</si>
  <si>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</si>
  <si>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</si>
  <si>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</si>
  <si>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</si>
  <si>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</si>
  <si>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</si>
  <si>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</si>
  <si>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</si>
  <si>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</si>
  <si>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</si>
  <si>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</si>
  <si>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</si>
  <si>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</si>
  <si>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</si>
  <si>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</si>
  <si>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</si>
  <si>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</si>
  <si>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</si>
  <si>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</si>
  <si>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</si>
  <si>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</si>
  <si>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</si>
  <si>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</si>
  <si>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</si>
  <si>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</si>
  <si>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</si>
  <si>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</si>
  <si>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</si>
  <si>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</si>
  <si>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</si>
  <si>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</si>
  <si>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</si>
  <si>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</si>
  <si>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</si>
  <si>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</si>
  <si>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</si>
  <si>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</si>
  <si>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</si>
  <si>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</si>
  <si>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</si>
  <si>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</si>
  <si>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</si>
  <si>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</si>
  <si>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</si>
  <si>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</si>
  <si>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</si>
  <si>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</si>
  <si>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</si>
  <si>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</si>
  <si>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</si>
  <si>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</si>
  <si>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</si>
  <si>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</si>
  <si>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</si>
  <si>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</si>
  <si>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</si>
  <si>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</si>
  <si>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</si>
  <si>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</si>
  <si>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</si>
  <si>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</si>
  <si>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</si>
  <si>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</si>
  <si>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</si>
  <si>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</si>
  <si>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</si>
  <si>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</si>
  <si>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</si>
  <si>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</si>
  <si>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</si>
  <si>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</si>
  <si>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</si>
  <si>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</si>
  <si>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</si>
  <si>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</si>
  <si>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</si>
  <si>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</si>
  <si>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</si>
  <si>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</si>
  <si>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</si>
  <si>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</si>
  <si>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</si>
  <si>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</si>
  <si>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</si>
  <si>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</si>
  <si>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</si>
  <si>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</si>
  <si>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</si>
  <si>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</si>
  <si>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</si>
  <si>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</si>
  <si>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</si>
  <si>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</si>
  <si>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</si>
  <si>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</si>
  <si>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</si>
  <si>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</si>
  <si>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</si>
  <si>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</si>
  <si>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</si>
  <si>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</si>
  <si>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</si>
  <si>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</si>
  <si>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</si>
  <si>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</si>
  <si>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</si>
  <si>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</si>
  <si>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</si>
  <si>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</si>
  <si>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</si>
  <si>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</si>
  <si>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</si>
  <si>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</si>
  <si>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</si>
  <si>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</si>
  <si>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</si>
  <si>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</si>
  <si>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</si>
  <si>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</si>
  <si>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</si>
  <si>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</si>
  <si>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</si>
  <si>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</si>
  <si>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</si>
  <si>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</si>
  <si>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</si>
  <si>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</si>
  <si>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</si>
  <si>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</si>
  <si>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</si>
  <si>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</si>
  <si>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</si>
  <si>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</si>
  <si>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</si>
  <si>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</si>
  <si>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</si>
  <si>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</si>
  <si>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</si>
  <si>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</si>
  <si>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</si>
  <si>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</si>
  <si>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</si>
  <si>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</si>
  <si>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</si>
  <si>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</si>
  <si>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</si>
  <si>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</si>
  <si>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</si>
  <si>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</si>
  <si>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</si>
  <si>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</si>
  <si>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</si>
  <si>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</si>
  <si>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</si>
  <si>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</si>
  <si>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</si>
  <si>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</si>
  <si>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</si>
  <si>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</si>
  <si>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</si>
  <si>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</si>
  <si>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</si>
  <si>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</si>
  <si>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</si>
  <si>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</si>
  <si>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</si>
  <si>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</si>
  <si>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</si>
  <si>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</si>
  <si>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</si>
  <si>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</si>
  <si>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</si>
  <si>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</si>
  <si>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</si>
  <si>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</si>
  <si>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</si>
  <si>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</si>
  <si>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</si>
  <si>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</si>
  <si>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</si>
  <si>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</si>
  <si>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</si>
  <si>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</si>
  <si>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</si>
  <si>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</si>
  <si>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</si>
  <si>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</si>
  <si>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</si>
  <si>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</si>
  <si>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</si>
  <si>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</si>
  <si>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</si>
  <si>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</si>
  <si>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</si>
  <si>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</si>
  <si>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</si>
  <si>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</si>
  <si>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</si>
  <si>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</si>
  <si>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</si>
  <si>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</si>
  <si>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</si>
  <si>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</si>
  <si>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</si>
  <si>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</si>
  <si>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</si>
  <si>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</si>
  <si>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</si>
  <si>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</si>
  <si>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</si>
  <si>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</si>
  <si>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</si>
  <si>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</si>
  <si>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</si>
  <si>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</si>
  <si>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</si>
  <si>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</si>
  <si>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</si>
  <si>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</si>
  <si>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</si>
  <si>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</si>
  <si>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</si>
  <si>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</si>
  <si>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</si>
  <si>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</si>
  <si>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</si>
  <si>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</si>
  <si>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</si>
  <si>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</si>
  <si>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</si>
  <si>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</si>
  <si>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</si>
  <si>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</si>
  <si>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</si>
  <si>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</si>
  <si>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</si>
  <si>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</si>
  <si>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</si>
  <si>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</si>
  <si>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</si>
  <si>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</si>
  <si>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</si>
  <si>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</si>
  <si>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</si>
  <si>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</si>
  <si>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</si>
  <si>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</si>
  <si>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</si>
  <si>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</si>
  <si>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</si>
  <si>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</si>
  <si>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</si>
  <si>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</si>
  <si>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</si>
  <si>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</si>
  <si>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</si>
  <si>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</si>
  <si>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</si>
  <si>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</si>
  <si>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</si>
  <si>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</si>
  <si>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</si>
  <si>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</si>
  <si>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</si>
  <si>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</si>
  <si>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</si>
  <si>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</si>
  <si>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</si>
  <si>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</si>
  <si>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</si>
  <si>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</si>
  <si>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</si>
  <si>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</si>
  <si>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</si>
  <si>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</si>
  <si>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</si>
  <si>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</si>
  <si>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</si>
  <si>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</si>
  <si>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</si>
  <si>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</si>
  <si>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</si>
  <si>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</si>
  <si>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</si>
  <si>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</si>
  <si>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</si>
  <si>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</si>
  <si>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</si>
  <si>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</si>
  <si>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</si>
  <si>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</si>
  <si>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</si>
  <si>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</si>
  <si>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</si>
  <si>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</si>
  <si>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</si>
  <si>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</si>
  <si>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</si>
  <si>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</si>
  <si>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</si>
  <si>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</si>
  <si>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</si>
  <si>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</si>
  <si>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</si>
  <si>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</si>
  <si>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</si>
  <si>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</si>
  <si>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</si>
  <si>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</si>
  <si>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</si>
  <si>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</si>
  <si>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</si>
  <si>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</si>
  <si>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</si>
  <si>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</si>
  <si>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</si>
  <si>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</si>
  <si>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</si>
  <si>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</si>
  <si>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</si>
  <si>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</si>
  <si>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</si>
  <si>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</si>
  <si>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</si>
  <si>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</si>
  <si>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</si>
  <si>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</si>
  <si>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</si>
  <si>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</si>
  <si>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</si>
  <si>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</si>
  <si>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</si>
  <si>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</si>
  <si>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</si>
  <si>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</si>
  <si>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</si>
  <si>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</si>
  <si>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</si>
  <si>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</si>
  <si>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</si>
  <si>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</si>
  <si>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</si>
  <si>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</si>
  <si>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</si>
  <si>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</si>
  <si>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</si>
  <si>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</si>
  <si>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</si>
  <si>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</si>
  <si>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</si>
  <si>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</si>
  <si>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</si>
  <si>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</si>
  <si>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</si>
  <si>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</si>
  <si>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</si>
  <si>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</si>
  <si>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</si>
  <si>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</si>
  <si>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</si>
  <si>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</si>
  <si>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</si>
  <si>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</si>
  <si>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</si>
  <si>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</si>
  <si>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</si>
  <si>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</si>
  <si>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</si>
  <si>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</si>
  <si>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</si>
  <si>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</si>
  <si>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</si>
  <si>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</si>
  <si>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</si>
  <si>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</si>
  <si>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</si>
  <si>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</si>
  <si>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</si>
  <si>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</si>
  <si>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</si>
  <si>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</si>
  <si>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</si>
  <si>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</si>
  <si>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</si>
  <si>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</si>
  <si>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</si>
  <si>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</si>
  <si>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</si>
  <si>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</si>
  <si>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</si>
  <si>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</si>
  <si>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</si>
  <si>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</si>
  <si>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</si>
  <si>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</si>
  <si>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</si>
  <si>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</si>
  <si>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</si>
  <si>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</si>
  <si>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</si>
  <si>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</si>
  <si>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</si>
  <si>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</si>
  <si>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</si>
  <si>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</si>
  <si>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</si>
  <si>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</si>
  <si>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</si>
  <si>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</si>
  <si>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</si>
  <si>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</si>
  <si>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</si>
  <si>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</si>
  <si>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</si>
  <si>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</si>
  <si>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</si>
  <si>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</si>
  <si>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</si>
  <si>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</si>
  <si>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</si>
  <si>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</si>
  <si>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</si>
  <si>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</si>
  <si>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</si>
  <si>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</si>
  <si>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</si>
  <si>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</si>
  <si>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</si>
  <si>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</si>
  <si>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</si>
  <si>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</si>
  <si>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</si>
  <si>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</si>
  <si>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</si>
  <si>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</si>
  <si>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</si>
  <si>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</si>
  <si>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</si>
  <si>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</si>
  <si>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</si>
  <si>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</si>
  <si>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</si>
  <si>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</si>
  <si>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</si>
  <si>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</si>
  <si>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</si>
  <si>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</si>
  <si>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</si>
  <si>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</si>
  <si>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</si>
  <si>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</si>
  <si>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</si>
  <si>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</si>
  <si>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</si>
  <si>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</si>
  <si>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</si>
  <si>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</si>
  <si>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</si>
  <si>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</si>
  <si>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</si>
  <si>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</si>
  <si>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</si>
  <si>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</si>
  <si>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</si>
  <si>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</si>
  <si>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</si>
  <si>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</si>
  <si>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</si>
  <si>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</si>
  <si>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</si>
  <si>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</si>
  <si>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</si>
  <si>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</si>
  <si>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</si>
  <si>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</si>
  <si>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</si>
  <si>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</si>
  <si>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</si>
  <si>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</si>
  <si>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</si>
  <si>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</si>
  <si>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</si>
  <si>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</si>
  <si>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</si>
  <si>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</si>
  <si>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</si>
  <si>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</si>
  <si>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</si>
  <si>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</si>
  <si>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</si>
  <si>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</si>
  <si>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</si>
  <si>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</si>
  <si>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</si>
  <si>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</si>
  <si>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</si>
  <si>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</si>
  <si>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</si>
  <si>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</si>
  <si>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</si>
  <si>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</si>
  <si>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</si>
  <si>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</si>
  <si>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</si>
  <si>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</si>
  <si>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</si>
  <si>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</si>
  <si>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</si>
  <si>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</si>
  <si>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</si>
  <si>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</si>
  <si>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</si>
  <si>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</si>
  <si>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</si>
  <si>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</si>
  <si>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</si>
  <si>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</si>
  <si>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</si>
  <si>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</si>
  <si>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</si>
  <si>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</si>
  <si>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</si>
  <si>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</si>
  <si>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</si>
  <si>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</si>
  <si>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</si>
  <si>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</si>
  <si>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</si>
  <si>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</si>
  <si>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</si>
  <si>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</si>
  <si>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</si>
  <si>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</si>
  <si>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</si>
  <si>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</si>
  <si>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</si>
  <si>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</si>
  <si>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</si>
  <si>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</si>
  <si>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</si>
  <si>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</si>
  <si>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</si>
  <si>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</si>
  <si>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</si>
  <si>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</si>
  <si>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</si>
  <si>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</si>
  <si>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</si>
  <si>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</si>
  <si>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</si>
  <si>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</si>
  <si>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</si>
  <si>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</si>
  <si>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</si>
  <si>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</si>
  <si>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</si>
  <si>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</si>
  <si>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</si>
  <si>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</si>
  <si>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</si>
  <si>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</si>
  <si>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</si>
  <si>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</si>
  <si>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</si>
  <si>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</si>
  <si>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</si>
  <si>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</si>
  <si>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</si>
  <si>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</si>
  <si>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</si>
  <si>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</si>
  <si>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</si>
  <si>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</si>
  <si>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</si>
  <si>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</si>
  <si>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</si>
  <si>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</si>
  <si>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</si>
  <si>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</si>
  <si>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</si>
  <si>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</si>
  <si>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</si>
  <si>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</si>
  <si>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</si>
  <si>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</si>
  <si>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</si>
  <si>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</si>
  <si>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</si>
  <si>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</si>
  <si>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</si>
  <si>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</si>
  <si>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</si>
  <si>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</si>
  <si>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</si>
  <si>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</si>
  <si>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</si>
  <si>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</si>
  <si>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</si>
  <si>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</si>
  <si>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</si>
  <si>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</si>
  <si>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</si>
  <si>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</si>
  <si>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</si>
  <si>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</si>
  <si>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</si>
  <si>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</si>
  <si>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</si>
  <si>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</si>
  <si>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</si>
  <si>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</si>
  <si>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</si>
  <si>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</si>
  <si>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</si>
  <si>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</si>
  <si>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</si>
  <si>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</si>
  <si>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</si>
  <si>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</si>
  <si>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</si>
  <si>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</si>
  <si>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</si>
  <si>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</si>
  <si>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</si>
  <si>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</si>
  <si>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</si>
  <si>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</si>
  <si>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</si>
  <si>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</si>
  <si>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</si>
  <si>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</si>
  <si>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</si>
  <si>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</si>
  <si>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</si>
  <si>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</si>
  <si>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</si>
  <si>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</si>
  <si>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</si>
  <si>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</si>
  <si>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</si>
  <si>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</si>
  <si>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</si>
  <si>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</si>
  <si>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</si>
  <si>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</si>
  <si>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</si>
  <si>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</si>
  <si>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</si>
  <si>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</si>
  <si>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</si>
  <si>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</si>
  <si>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</si>
  <si>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</si>
  <si>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</si>
  <si>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</si>
  <si>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</si>
  <si>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</si>
  <si>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</si>
  <si>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</si>
  <si>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</si>
  <si>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</si>
  <si>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</si>
  <si>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</si>
  <si>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</si>
  <si>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</si>
  <si>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</si>
  <si>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</si>
  <si>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</si>
  <si>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</si>
  <si>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</si>
  <si>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</si>
  <si>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</si>
  <si>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</si>
  <si>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</si>
  <si>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</si>
  <si>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</si>
  <si>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</si>
  <si>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</si>
  <si>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</si>
  <si>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</si>
  <si>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</si>
  <si>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</si>
  <si>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</si>
  <si>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</si>
  <si>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</si>
  <si>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</si>
  <si>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</si>
  <si>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</si>
  <si>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</si>
  <si>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</si>
  <si>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</si>
  <si>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</si>
  <si>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</si>
  <si>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</si>
  <si>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</si>
  <si>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</si>
  <si>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</si>
  <si>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</si>
  <si>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</si>
  <si>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</si>
  <si>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</si>
  <si>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</si>
  <si>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</si>
  <si>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</si>
  <si>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</si>
  <si>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</si>
  <si>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</si>
  <si>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</si>
  <si>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</si>
  <si>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</si>
  <si>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</si>
  <si>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</si>
  <si>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</si>
  <si>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</si>
  <si>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</si>
  <si>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</si>
  <si>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</si>
  <si>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</si>
  <si>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</si>
  <si>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</si>
  <si>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</si>
  <si>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</si>
  <si>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</si>
  <si>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</si>
  <si>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</si>
  <si>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</si>
  <si>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</si>
  <si>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</si>
  <si>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</si>
  <si>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</si>
  <si>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</si>
  <si>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</si>
  <si>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</si>
  <si>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</si>
  <si>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</si>
  <si>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</si>
  <si>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</si>
  <si>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</si>
  <si>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</si>
  <si>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</si>
  <si>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</si>
  <si>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</si>
  <si>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</si>
  <si>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</si>
  <si>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</si>
  <si>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</si>
  <si>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</si>
  <si>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</si>
  <si>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</si>
  <si>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</si>
  <si>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</si>
  <si>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</si>
  <si>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</si>
  <si>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</si>
  <si>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</si>
  <si>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</si>
  <si>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</si>
  <si>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</si>
  <si>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</si>
  <si>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</si>
  <si>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</si>
  <si>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</si>
  <si>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</si>
  <si>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</si>
  <si>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</si>
  <si>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</si>
  <si>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</si>
  <si>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</si>
  <si>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</si>
  <si>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</si>
  <si>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</si>
  <si>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</si>
  <si>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</si>
  <si>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</si>
  <si>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</si>
  <si>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</si>
  <si>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</si>
  <si>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</si>
  <si>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</si>
  <si>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</si>
  <si>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</si>
  <si>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</si>
  <si>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</si>
  <si>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</si>
  <si>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</si>
  <si>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</si>
  <si>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</si>
  <si>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</si>
  <si>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</si>
  <si>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</si>
  <si>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</si>
  <si>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</si>
  <si>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</si>
  <si>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</si>
  <si>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</si>
  <si>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</si>
  <si>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</si>
  <si>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</si>
  <si>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</si>
  <si>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</si>
  <si>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</si>
  <si>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</si>
  <si>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</si>
  <si>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</si>
  <si>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</si>
  <si>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</si>
  <si>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</si>
  <si>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</si>
  <si>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</si>
  <si>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</si>
  <si>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</si>
  <si>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</si>
  <si>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</si>
  <si>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</si>
  <si>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</si>
  <si>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</si>
  <si>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</si>
  <si>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</si>
  <si>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</si>
  <si>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</si>
  <si>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</si>
  <si>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</si>
  <si>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</si>
  <si>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</si>
  <si>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</si>
  <si>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</si>
  <si>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</si>
  <si>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</si>
  <si>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</si>
  <si>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</si>
  <si>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</si>
  <si>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</si>
  <si>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</si>
  <si>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</si>
  <si>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</si>
  <si>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</si>
  <si>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</si>
  <si>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</si>
  <si>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</si>
  <si>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</si>
  <si>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</si>
  <si>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</si>
  <si>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</si>
  <si>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</si>
  <si>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</si>
  <si>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</si>
  <si>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</si>
  <si>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</si>
  <si>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</si>
  <si>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</si>
  <si>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</si>
  <si>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</si>
  <si>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</si>
  <si>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</si>
  <si>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</si>
  <si>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</si>
  <si>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</si>
  <si>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</si>
  <si>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</si>
  <si>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</si>
  <si>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</si>
  <si>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</si>
  <si>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</si>
  <si>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</si>
  <si>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</si>
  <si>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</si>
  <si>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</si>
  <si>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</si>
  <si>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</si>
  <si>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</si>
  <si>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</si>
  <si>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</si>
  <si>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</si>
  <si>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</si>
  <si>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</si>
  <si>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</si>
  <si>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</si>
  <si>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</si>
  <si>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</si>
  <si>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</si>
  <si>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</si>
  <si>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</si>
  <si>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</si>
  <si>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</si>
  <si>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</si>
  <si>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</si>
  <si>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</si>
  <si>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</si>
  <si>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</si>
  <si>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</si>
  <si>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</si>
  <si>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</si>
  <si>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</si>
  <si>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</si>
  <si>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</si>
  <si>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</si>
  <si>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</si>
  <si>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</si>
  <si>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</si>
  <si>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</si>
  <si>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</si>
  <si>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</si>
  <si>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</si>
  <si>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</si>
  <si>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</si>
  <si>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</si>
  <si>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</si>
  <si>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</si>
  <si>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</si>
  <si>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</si>
  <si>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</si>
  <si>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</si>
  <si>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</si>
  <si>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</si>
  <si>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</si>
  <si>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</si>
  <si>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</si>
  <si>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</si>
  <si>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</si>
  <si>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</si>
  <si>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</si>
  <si>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</si>
  <si>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</si>
  <si>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</si>
  <si>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</si>
  <si>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</si>
  <si>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</si>
  <si>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</si>
  <si>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</si>
  <si>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</si>
  <si>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</si>
  <si>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</si>
  <si>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</si>
  <si>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</si>
  <si>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</si>
  <si>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</si>
  <si>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</si>
  <si>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</si>
  <si>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</si>
  <si>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</si>
  <si>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</si>
  <si>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</si>
  <si>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</si>
  <si>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</si>
  <si>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</si>
  <si>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</si>
  <si>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</si>
  <si>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</si>
  <si>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</si>
  <si>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</si>
  <si>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</si>
  <si>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</si>
  <si>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</si>
  <si>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</si>
  <si>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</si>
  <si>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</si>
  <si>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</si>
  <si>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</si>
  <si>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</si>
  <si>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</si>
  <si>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</si>
  <si>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</si>
  <si>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</si>
  <si>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</si>
  <si>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</si>
  <si>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</si>
  <si>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</si>
  <si>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</si>
  <si>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</si>
  <si>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</si>
  <si>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</si>
  <si>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</si>
  <si>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</si>
  <si>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</si>
  <si>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</si>
  <si>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</si>
  <si>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</si>
  <si>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</si>
  <si>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</si>
  <si>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</si>
  <si>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</si>
  <si>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</si>
  <si>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</si>
  <si>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</si>
  <si>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</si>
  <si>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</si>
  <si>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</si>
  <si>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</si>
  <si>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</si>
  <si>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</si>
  <si>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</si>
  <si>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</si>
  <si>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</si>
  <si>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</si>
  <si>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</si>
  <si>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</si>
  <si>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</si>
  <si>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</si>
  <si>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</si>
  <si>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</si>
  <si>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</si>
  <si>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</si>
  <si>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</si>
  <si>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</si>
  <si>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</si>
  <si>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</si>
  <si>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</si>
  <si>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</si>
  <si>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</si>
  <si>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</si>
  <si>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</si>
  <si>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</si>
  <si>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</si>
  <si>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</si>
  <si>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</si>
  <si>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</si>
  <si>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</si>
  <si>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</si>
  <si>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</si>
  <si>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</si>
  <si>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</si>
  <si>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</si>
  <si>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</si>
  <si>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</si>
  <si>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</si>
  <si>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</si>
  <si>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</si>
  <si>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</si>
  <si>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</si>
  <si>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</si>
  <si>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</si>
  <si>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</si>
  <si>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</si>
  <si>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</si>
  <si>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</si>
  <si>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</si>
  <si>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</si>
  <si>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</si>
  <si>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</si>
  <si>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</si>
  <si>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</si>
  <si>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</si>
  <si>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</si>
  <si>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</si>
  <si>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</si>
  <si>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</si>
  <si>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</si>
  <si>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</si>
  <si>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</si>
  <si>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</si>
  <si>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</si>
  <si>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</si>
  <si>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</si>
  <si>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</si>
  <si>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</si>
  <si>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</si>
  <si>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</si>
  <si>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</si>
  <si>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</si>
  <si>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</si>
  <si>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</si>
  <si>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</si>
  <si>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</si>
  <si>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</si>
  <si>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</si>
  <si>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</si>
  <si>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</si>
  <si>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</si>
  <si>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</si>
  <si>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</si>
  <si>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</si>
  <si>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</si>
  <si>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</si>
  <si>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</si>
  <si>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</si>
  <si>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</si>
  <si>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</si>
  <si>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</si>
  <si>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</si>
  <si>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</si>
  <si>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</si>
  <si>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</si>
  <si>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</si>
  <si>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</si>
  <si>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</si>
  <si>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</si>
  <si>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</si>
  <si>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</si>
  <si>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</si>
  <si>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</si>
  <si>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</si>
  <si>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</si>
  <si>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</si>
  <si>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</si>
  <si>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</si>
  <si>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</si>
  <si>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</si>
  <si>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</si>
  <si>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</si>
  <si>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</si>
  <si>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</si>
  <si>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</si>
  <si>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</si>
  <si>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</si>
  <si>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</si>
  <si>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</si>
  <si>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</si>
  <si>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</si>
  <si>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</si>
  <si>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</si>
  <si>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</si>
  <si>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</si>
  <si>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</si>
  <si>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</si>
  <si>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</si>
  <si>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</si>
  <si>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</si>
  <si>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</si>
  <si>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</si>
  <si>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</si>
  <si>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</si>
  <si>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</si>
  <si>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</si>
  <si>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</si>
  <si>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</si>
  <si>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</si>
  <si>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</si>
  <si>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</si>
  <si>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</si>
  <si>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</si>
  <si>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</si>
  <si>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</si>
  <si>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</si>
  <si>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</si>
  <si>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</si>
  <si>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</si>
  <si>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</si>
  <si>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</si>
  <si>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</si>
  <si>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</si>
  <si>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</si>
  <si>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</si>
  <si>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</si>
  <si>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</si>
  <si>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</si>
  <si>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</si>
  <si>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</si>
  <si>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</si>
  <si>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</si>
  <si>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</si>
  <si>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</si>
  <si>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</si>
  <si>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</si>
  <si>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</si>
  <si>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</si>
  <si>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</si>
  <si>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</si>
  <si>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</si>
  <si>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</si>
  <si>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</si>
  <si>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</si>
  <si>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</si>
  <si>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</si>
  <si>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</si>
  <si>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</si>
  <si>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</si>
  <si>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</si>
  <si>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</si>
  <si>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</si>
  <si>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</si>
  <si>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</si>
  <si>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</si>
  <si>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</si>
  <si>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</si>
  <si>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</si>
  <si>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</si>
  <si>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</si>
  <si>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</si>
  <si>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</si>
  <si>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</si>
  <si>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</si>
  <si>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</si>
  <si>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</si>
  <si>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</si>
  <si>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</si>
  <si>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</si>
  <si>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</si>
  <si>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</si>
  <si>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</si>
  <si>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</si>
  <si>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</si>
  <si>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</si>
  <si>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</si>
  <si>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</si>
  <si>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</si>
  <si>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</si>
  <si>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</si>
  <si>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</si>
  <si>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</si>
  <si>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</si>
  <si>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</si>
  <si>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</si>
  <si>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</si>
  <si>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</si>
  <si>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</si>
  <si>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</si>
  <si>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</si>
  <si>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</si>
  <si>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</si>
  <si>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</si>
  <si>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</si>
  <si>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</si>
  <si>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</si>
  <si>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</si>
  <si>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</si>
  <si>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</si>
  <si>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</si>
  <si>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</si>
  <si>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</si>
  <si>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</si>
  <si>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</si>
  <si>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</si>
  <si>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</si>
  <si>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</si>
  <si>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</si>
  <si>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</si>
  <si>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</si>
  <si>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</si>
  <si>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</si>
  <si>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</si>
  <si>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</si>
  <si>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</si>
  <si>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</si>
  <si>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</si>
  <si>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</si>
  <si>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</si>
  <si>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</si>
  <si>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</si>
  <si>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</si>
  <si>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</si>
  <si>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</si>
  <si>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</si>
  <si>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</si>
  <si>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</si>
  <si>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</si>
  <si>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</si>
  <si>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</si>
  <si>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</si>
  <si>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</si>
  <si>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</si>
  <si>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</si>
  <si>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</si>
  <si>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</si>
  <si>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</si>
  <si>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</si>
  <si>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</si>
  <si>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</si>
  <si>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</si>
  <si>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</si>
  <si>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</si>
  <si>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</si>
  <si>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</si>
  <si>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</si>
  <si>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</si>
  <si>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</si>
  <si>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</si>
  <si>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</si>
  <si>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</si>
  <si>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</si>
  <si>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</si>
  <si>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</si>
  <si>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</si>
  <si>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</si>
  <si>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</si>
  <si>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</si>
  <si>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</si>
  <si>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</si>
  <si>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</si>
  <si>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</si>
  <si>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</si>
  <si>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</si>
  <si>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</si>
  <si>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</si>
  <si>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</si>
  <si>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</si>
  <si>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</si>
  <si>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</si>
  <si>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</si>
  <si>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</si>
  <si>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</si>
  <si>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</si>
  <si>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</si>
  <si>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</si>
  <si>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</si>
  <si>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</si>
  <si>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</si>
  <si>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</si>
  <si>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</si>
  <si>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</si>
  <si>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</si>
  <si>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</si>
  <si>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</si>
  <si>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</si>
  <si>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</si>
  <si>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</si>
  <si>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</si>
  <si>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</si>
  <si>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</si>
  <si>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</si>
  <si>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</si>
  <si>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</si>
  <si>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</si>
  <si>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</si>
  <si>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</si>
  <si>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</si>
  <si>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</si>
  <si>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</si>
  <si>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</si>
  <si>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</si>
  <si>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</si>
  <si>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</si>
  <si>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</si>
  <si>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</si>
  <si>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</si>
  <si>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</si>
  <si>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</si>
  <si>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</si>
  <si>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</si>
  <si>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</si>
  <si>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</si>
  <si>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</si>
  <si>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</si>
  <si>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</si>
  <si>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</si>
  <si>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</si>
  <si>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</si>
  <si>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</si>
  <si>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</si>
  <si>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</si>
  <si>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</si>
  <si>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</si>
  <si>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</si>
  <si>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</si>
  <si>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</si>
  <si>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</si>
  <si>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</si>
  <si>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</si>
  <si>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</si>
  <si>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</si>
  <si>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</si>
  <si>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</si>
  <si>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</si>
  <si>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</si>
  <si>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</si>
  <si>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</si>
  <si>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</si>
  <si>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</si>
  <si>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</si>
  <si>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</si>
  <si>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</si>
  <si>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</si>
  <si>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</si>
  <si>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</si>
  <si>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</si>
  <si>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</si>
  <si>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</si>
  <si>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</si>
  <si>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</si>
  <si>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</si>
  <si>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</si>
  <si>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</si>
  <si>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</si>
  <si>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</si>
  <si>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</si>
  <si>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</si>
  <si>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</si>
  <si>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</si>
  <si>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</si>
  <si>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</si>
  <si>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</si>
  <si>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</si>
  <si>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</si>
  <si>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</si>
  <si>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</si>
  <si>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</si>
  <si>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</si>
  <si>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</si>
  <si>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</si>
  <si>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</si>
  <si>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</si>
  <si>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</si>
  <si>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</si>
  <si>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</si>
  <si>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</si>
  <si>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</si>
  <si>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</si>
  <si>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</si>
  <si>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</si>
  <si>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</si>
  <si>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</si>
  <si>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</si>
  <si>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</si>
  <si>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</si>
  <si>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</si>
  <si>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</si>
  <si>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</si>
  <si>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</si>
  <si>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</si>
  <si>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</si>
  <si>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</si>
  <si>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</si>
  <si>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</si>
  <si>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</si>
  <si>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</si>
  <si>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</si>
  <si>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</si>
  <si>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</si>
  <si>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</si>
  <si>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</si>
  <si>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</si>
  <si>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</si>
  <si>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</si>
  <si>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</si>
  <si>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</si>
  <si>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</si>
  <si>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</si>
  <si>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</si>
  <si>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</si>
  <si>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</si>
  <si>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</si>
  <si>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</si>
  <si>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</si>
  <si>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</si>
  <si>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</si>
  <si>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</si>
  <si>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</si>
  <si>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</si>
  <si>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</si>
  <si>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</si>
  <si>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</si>
  <si>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</si>
  <si>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</si>
  <si>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</si>
  <si>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</si>
  <si>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</si>
  <si>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</si>
  <si>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</si>
  <si>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</si>
  <si>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</si>
  <si>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</si>
  <si>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</si>
  <si>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</si>
  <si>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</si>
  <si>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</si>
  <si>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</si>
  <si>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</si>
  <si>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</si>
  <si>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</si>
  <si>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</si>
  <si>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</si>
  <si>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</si>
  <si>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</si>
  <si>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</si>
  <si>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</si>
  <si>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</si>
  <si>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</si>
  <si>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</si>
  <si>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</si>
  <si>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</si>
  <si>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</si>
  <si>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</si>
  <si>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</si>
  <si>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</si>
  <si>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</si>
  <si>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</si>
  <si>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</si>
  <si>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</si>
  <si>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</si>
  <si>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</si>
  <si>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</si>
  <si>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</si>
  <si>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</si>
  <si>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</si>
  <si>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</si>
  <si>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</si>
  <si>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</si>
  <si>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</si>
  <si>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</si>
  <si>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</si>
  <si>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</si>
  <si>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</si>
  <si>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</si>
  <si>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</si>
  <si>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</si>
  <si>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</si>
  <si>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</si>
  <si>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</si>
  <si>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</si>
  <si>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</si>
  <si>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</si>
  <si>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</si>
  <si>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</si>
  <si>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</si>
  <si>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</si>
  <si>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</si>
  <si>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</si>
  <si>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</si>
  <si>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</si>
  <si>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</si>
  <si>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</si>
  <si>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</si>
  <si>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</si>
  <si>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</si>
  <si>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</si>
  <si>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</si>
  <si>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</si>
  <si>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</si>
  <si>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</si>
  <si>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</si>
  <si>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</si>
  <si>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</si>
  <si>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</si>
  <si>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</si>
  <si>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</si>
  <si>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</si>
  <si>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</si>
  <si>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</si>
  <si>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</si>
  <si>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</si>
  <si>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</si>
  <si>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</si>
  <si>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</si>
  <si>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</si>
  <si>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</si>
  <si>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</si>
  <si>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</si>
  <si>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</si>
  <si>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</si>
  <si>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</si>
  <si>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</si>
  <si>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</si>
  <si>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</si>
  <si>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</si>
  <si>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</si>
  <si>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</si>
  <si>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</si>
  <si>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</si>
  <si>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</si>
  <si>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</si>
  <si>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</si>
  <si>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</si>
  <si>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</si>
  <si>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</si>
  <si>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</si>
  <si>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</si>
  <si>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</si>
  <si>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</si>
  <si>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</si>
  <si>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</si>
  <si>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</si>
  <si>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</si>
  <si>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</si>
  <si>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</si>
  <si>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</si>
  <si>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</si>
  <si>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</si>
  <si>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</si>
  <si>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</si>
  <si>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</si>
  <si>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</si>
  <si>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</si>
  <si>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</si>
  <si>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</si>
  <si>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</si>
  <si>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</si>
  <si>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</si>
  <si>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</si>
  <si>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</si>
  <si>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</si>
  <si>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</si>
  <si>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</si>
  <si>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</si>
  <si>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</si>
  <si>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</si>
  <si>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</si>
  <si>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</si>
  <si>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</si>
  <si>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</si>
  <si>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</si>
  <si>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</si>
  <si>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</si>
  <si>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</si>
  <si>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</si>
  <si>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</si>
  <si>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</si>
  <si>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</si>
  <si>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</si>
  <si>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</si>
  <si>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</si>
  <si>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</si>
  <si>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</si>
  <si>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</si>
  <si>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</si>
  <si>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</si>
  <si>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</si>
  <si>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</si>
  <si>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</si>
  <si>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</si>
  <si>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</si>
  <si>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</si>
  <si>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</si>
  <si>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</si>
  <si>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</si>
  <si>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</si>
  <si>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</si>
  <si>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</si>
  <si>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</si>
  <si>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</si>
  <si>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</si>
  <si>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</si>
  <si>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</si>
  <si>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</si>
  <si>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</si>
  <si>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</si>
  <si>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</si>
  <si>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</si>
  <si>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</si>
  <si>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</si>
  <si>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</si>
  <si>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</si>
  <si>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</si>
  <si>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</si>
  <si>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</si>
  <si>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</si>
  <si>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</si>
  <si>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</si>
  <si>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</si>
  <si>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</si>
  <si>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</si>
  <si>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</si>
  <si>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</si>
  <si>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</si>
  <si>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</si>
  <si>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</si>
  <si>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</si>
  <si>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</si>
  <si>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</si>
  <si>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</si>
  <si>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</si>
  <si>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</si>
  <si>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</si>
  <si>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</si>
  <si>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</si>
  <si>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</si>
  <si>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</si>
  <si>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</si>
  <si>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</si>
  <si>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</si>
  <si>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</si>
  <si>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</si>
  <si>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</si>
  <si>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</si>
  <si>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</si>
  <si>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</si>
  <si>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</si>
  <si>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</si>
  <si>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</si>
  <si>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</si>
  <si>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</si>
  <si>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</si>
  <si>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</si>
  <si>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</si>
  <si>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</si>
  <si>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</si>
  <si>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</si>
  <si>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</si>
  <si>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</si>
  <si>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</si>
  <si>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</si>
  <si>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</si>
  <si>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</si>
  <si>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</si>
  <si>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</si>
  <si>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</si>
  <si>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</si>
  <si>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</si>
  <si>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</si>
  <si>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</si>
  <si>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</si>
  <si>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</si>
  <si>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</si>
  <si>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</si>
  <si>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</si>
  <si>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</si>
  <si>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</si>
  <si>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</si>
  <si>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</si>
  <si>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</si>
  <si>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</si>
  <si>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</si>
  <si>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</si>
  <si>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</si>
  <si>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</si>
  <si>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</si>
  <si>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</si>
  <si>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</si>
  <si>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</si>
  <si>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</si>
  <si>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</si>
  <si>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</si>
  <si>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</si>
  <si>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</si>
  <si>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</si>
  <si>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</si>
  <si>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</si>
  <si>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</si>
  <si>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</si>
  <si>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</si>
  <si>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</si>
  <si>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</si>
  <si>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</si>
  <si>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</si>
  <si>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</si>
  <si>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</si>
  <si>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</si>
  <si>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</si>
  <si>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</si>
  <si>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</si>
  <si>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</si>
  <si>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</si>
  <si>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</si>
  <si>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</si>
  <si>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</si>
  <si>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</si>
  <si>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</si>
  <si>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</si>
  <si>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</si>
  <si>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</si>
  <si>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</si>
  <si>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</si>
  <si>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</si>
  <si>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</si>
  <si>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</si>
  <si>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</si>
  <si>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</si>
  <si>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</si>
  <si>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</si>
  <si>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</si>
  <si>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</si>
  <si>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</si>
  <si>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</si>
  <si>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</si>
  <si>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</si>
  <si>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</si>
  <si>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</si>
  <si>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</si>
  <si>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</si>
  <si>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</si>
  <si>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</si>
  <si>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</si>
  <si>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</si>
  <si>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</si>
  <si>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</si>
  <si>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</si>
  <si>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</si>
  <si>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</si>
  <si>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</si>
  <si>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</si>
  <si>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</si>
  <si>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</si>
  <si>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</si>
  <si>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</si>
  <si>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</si>
  <si>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</si>
  <si>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</si>
  <si>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</si>
  <si>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</si>
  <si>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</si>
  <si>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</si>
  <si>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</si>
  <si>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</si>
  <si>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</si>
  <si>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</si>
  <si>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</si>
  <si>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</si>
  <si>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</si>
  <si>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</si>
  <si>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</si>
  <si>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</si>
  <si>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</si>
  <si>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</si>
  <si>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</si>
  <si>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</si>
  <si>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</si>
  <si>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</si>
  <si>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</si>
  <si>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</si>
  <si>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</si>
  <si>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</si>
  <si>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</si>
  <si>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</si>
  <si>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</si>
  <si>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</si>
  <si>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</si>
  <si>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</si>
  <si>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</si>
  <si>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</si>
  <si>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</si>
  <si>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</si>
  <si>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</si>
  <si>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</si>
  <si>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</si>
  <si>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</si>
  <si>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</si>
  <si>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</si>
  <si>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</si>
  <si>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</si>
  <si>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</si>
  <si>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</si>
  <si>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</si>
  <si>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</si>
  <si>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</si>
  <si>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</si>
  <si>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</si>
  <si>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</si>
  <si>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</si>
  <si>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</si>
  <si>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</si>
  <si>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</si>
  <si>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</si>
  <si>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</si>
  <si>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</si>
  <si>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</si>
  <si>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</si>
  <si>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</si>
  <si>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</si>
  <si>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</si>
  <si>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</si>
  <si>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</si>
  <si>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</si>
  <si>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</si>
  <si>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</si>
  <si>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</si>
  <si>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</si>
  <si>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</si>
  <si>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</si>
  <si>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</si>
  <si>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</si>
  <si>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</si>
  <si>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</si>
  <si>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</si>
  <si>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</si>
  <si>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</si>
  <si>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</si>
  <si>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</si>
  <si>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</si>
  <si>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</si>
  <si>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</si>
  <si>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</si>
  <si>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</si>
  <si>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</si>
  <si>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</si>
  <si>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</si>
  <si>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</si>
  <si>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</si>
  <si>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</si>
  <si>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</si>
  <si>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</si>
  <si>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</si>
  <si>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</si>
  <si>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</si>
  <si>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</si>
  <si>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</si>
  <si>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</si>
  <si>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</si>
  <si>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</si>
  <si>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</si>
  <si>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</si>
  <si>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</si>
  <si>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</si>
  <si>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</si>
  <si>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</si>
  <si>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</si>
  <si>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</si>
  <si>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</si>
  <si>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</si>
  <si>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</si>
  <si>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</si>
  <si>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</si>
  <si>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</si>
  <si>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</si>
  <si>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</si>
  <si>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</si>
  <si>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</si>
  <si>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</si>
  <si>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</si>
  <si>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</si>
  <si>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</si>
  <si>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</si>
  <si>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</si>
  <si>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</si>
  <si>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</si>
  <si>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</si>
  <si>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</si>
  <si>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</si>
  <si>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</si>
  <si>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</si>
  <si>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</si>
  <si>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</si>
  <si>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</si>
  <si>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</si>
  <si>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</si>
  <si>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</si>
  <si>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</si>
  <si>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</si>
  <si>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</si>
  <si>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</si>
  <si>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</si>
  <si>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</si>
  <si>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</si>
  <si>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</si>
  <si>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</si>
  <si>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</si>
  <si>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</si>
  <si>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</si>
  <si>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</si>
  <si>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</si>
  <si>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</si>
  <si>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</si>
  <si>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</si>
  <si>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</si>
  <si>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</si>
  <si>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</si>
  <si>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</si>
  <si>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</si>
  <si>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</si>
  <si>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</si>
  <si>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</si>
  <si>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</si>
  <si>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</si>
  <si>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</si>
  <si>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</si>
  <si>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</si>
  <si>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</si>
  <si>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</si>
  <si>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</si>
  <si>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</si>
  <si>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</si>
  <si>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</si>
  <si>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</si>
  <si>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</si>
  <si>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</si>
  <si>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</si>
  <si>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</si>
  <si>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</si>
  <si>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</si>
  <si>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</si>
  <si>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</si>
  <si>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</si>
  <si>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</si>
  <si>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</si>
  <si>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</si>
  <si>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</si>
  <si>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</si>
  <si>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</si>
  <si>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</si>
  <si>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</si>
  <si>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</si>
  <si>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</si>
  <si>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</si>
  <si>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</si>
  <si>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</si>
  <si>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</si>
  <si>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</si>
  <si>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</si>
  <si>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</si>
  <si>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</si>
  <si>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</si>
  <si>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</si>
  <si>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</si>
  <si>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</si>
  <si>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</si>
  <si>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</si>
  <si>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</si>
  <si>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</si>
  <si>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</si>
  <si>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</si>
  <si>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</si>
  <si>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</si>
  <si>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</si>
  <si>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</si>
  <si>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</si>
  <si>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</si>
  <si>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</si>
  <si>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</si>
  <si>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</si>
  <si>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</si>
  <si>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</si>
  <si>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</si>
  <si>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</si>
  <si>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</si>
  <si>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</si>
  <si>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</si>
  <si>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</si>
  <si>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</si>
  <si>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</si>
  <si>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</si>
  <si>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</si>
  <si>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</si>
  <si>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</si>
  <si>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</si>
  <si>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</si>
  <si>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</si>
  <si>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</si>
  <si>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</si>
  <si>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</si>
  <si>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</si>
  <si>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</si>
  <si>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</si>
  <si>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</si>
  <si>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</si>
  <si>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</si>
  <si>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</si>
  <si>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</si>
  <si>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</si>
  <si>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</si>
  <si>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</si>
  <si>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</si>
  <si>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</si>
  <si>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</si>
  <si>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</si>
  <si>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</si>
  <si>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</si>
  <si>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</si>
  <si>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</si>
  <si>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</si>
  <si>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</si>
  <si>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</si>
  <si>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</si>
  <si>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</si>
  <si>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</si>
  <si>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</si>
  <si>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</si>
  <si>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</si>
  <si>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</si>
  <si>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</si>
  <si>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</si>
  <si>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</si>
  <si>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</si>
  <si>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</si>
  <si>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</si>
  <si>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</si>
  <si>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</si>
  <si>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</si>
  <si>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</si>
  <si>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</si>
  <si>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</si>
  <si>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</si>
  <si>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</si>
  <si>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</si>
  <si>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</si>
  <si>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</si>
  <si>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</si>
  <si>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</si>
  <si>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</si>
  <si>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</si>
  <si>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</si>
  <si>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</si>
  <si>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</si>
  <si>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</si>
  <si>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</si>
  <si>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</si>
  <si>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</si>
  <si>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</si>
  <si>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</si>
  <si>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</si>
  <si>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</si>
  <si>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</si>
  <si>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</si>
  <si>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</si>
  <si>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</si>
  <si>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</si>
  <si>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</si>
  <si>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</si>
  <si>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</si>
  <si>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</si>
  <si>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</si>
  <si>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</si>
  <si>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</si>
  <si>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</si>
  <si>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</si>
  <si>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</si>
  <si>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</si>
  <si>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</si>
  <si>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</si>
  <si>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</si>
  <si>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</si>
  <si>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</si>
  <si>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</si>
  <si>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</si>
  <si>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</si>
  <si>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</si>
  <si>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</si>
  <si>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</si>
  <si>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</si>
  <si>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</si>
  <si>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</si>
  <si>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</si>
  <si>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</si>
  <si>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</si>
  <si>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</si>
  <si>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</si>
  <si>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</si>
  <si>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</si>
  <si>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</si>
  <si>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</si>
  <si>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</si>
  <si>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</si>
  <si>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</si>
  <si>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</si>
  <si>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</si>
  <si>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</si>
  <si>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</si>
  <si>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</si>
  <si>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</si>
  <si>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</si>
  <si>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</si>
  <si>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</si>
  <si>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</si>
  <si>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</si>
  <si>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</si>
  <si>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</si>
  <si>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</si>
  <si>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</si>
  <si>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</si>
  <si>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</si>
  <si>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</si>
  <si>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</si>
  <si>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</si>
  <si>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</si>
  <si>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</si>
  <si>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</si>
  <si>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</si>
  <si>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</si>
  <si>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</si>
  <si>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</si>
  <si>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</si>
  <si>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</si>
  <si>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</si>
  <si>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</si>
  <si>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</si>
  <si>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</si>
  <si>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</si>
  <si>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</si>
  <si>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</si>
  <si>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</si>
  <si>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</si>
  <si>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</si>
  <si>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</si>
  <si>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</si>
  <si>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</si>
  <si>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</si>
  <si>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</si>
  <si>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</si>
  <si>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</si>
  <si>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</si>
  <si>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</si>
  <si>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</si>
  <si>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</si>
  <si>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</si>
  <si>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</si>
  <si>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</si>
  <si>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</si>
  <si>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</si>
  <si>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</si>
  <si>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</si>
  <si>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</si>
  <si>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</si>
  <si>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</si>
  <si>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</si>
  <si>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</si>
  <si>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</si>
  <si>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</si>
  <si>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</si>
  <si>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</si>
  <si>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</si>
  <si>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</si>
  <si>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</si>
  <si>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</si>
  <si>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</si>
  <si>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</si>
  <si>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</si>
  <si>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</si>
  <si>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</si>
  <si>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</si>
  <si>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</si>
  <si>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</si>
  <si>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</si>
  <si>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</si>
  <si>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</si>
  <si>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</si>
  <si>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</si>
  <si>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</si>
  <si>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</si>
  <si>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</si>
  <si>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</si>
  <si>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</si>
  <si>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</si>
  <si>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</si>
  <si>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</si>
  <si>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</si>
  <si>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</si>
  <si>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</si>
  <si>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</si>
  <si>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</si>
  <si>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</si>
  <si>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</si>
  <si>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</si>
  <si>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</si>
  <si>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</si>
  <si>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</si>
  <si>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</si>
  <si>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</si>
  <si>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</si>
  <si>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</si>
  <si>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</si>
  <si>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</si>
  <si>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</si>
  <si>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</si>
  <si>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</si>
  <si>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</si>
  <si>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</si>
  <si>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</si>
  <si>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</si>
  <si>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</si>
  <si>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</si>
  <si>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</si>
  <si>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</si>
  <si>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</si>
  <si>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</si>
  <si>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</si>
  <si>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</si>
  <si>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</si>
  <si>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</si>
  <si>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</si>
  <si>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</si>
  <si>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</si>
  <si>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</si>
  <si>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</si>
  <si>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</si>
  <si>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</si>
  <si>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</si>
  <si>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</si>
  <si>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</si>
  <si>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</si>
  <si>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</si>
  <si>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</si>
  <si>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</si>
  <si>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</si>
  <si>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</si>
  <si>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</si>
  <si>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</si>
  <si>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</si>
  <si>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</si>
  <si>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</si>
  <si>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</si>
  <si>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</si>
  <si>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</si>
  <si>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</si>
  <si>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</si>
  <si>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</si>
  <si>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</si>
  <si>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</si>
  <si>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</si>
  <si>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</si>
  <si>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</si>
  <si>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</si>
  <si>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</si>
  <si>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</si>
  <si>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</si>
  <si>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</si>
  <si>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</si>
  <si>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</si>
  <si>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</si>
  <si>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</si>
  <si>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</si>
  <si>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</si>
  <si>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</si>
  <si>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</si>
  <si>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</si>
  <si>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</si>
  <si>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</si>
  <si>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</si>
  <si>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</si>
  <si>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</si>
  <si>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</si>
  <si>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</si>
  <si>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</si>
  <si>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</si>
  <si>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</si>
  <si>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</si>
  <si>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</si>
  <si>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</si>
  <si>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</si>
  <si>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</si>
  <si>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</si>
  <si>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</si>
  <si>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</si>
  <si>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</si>
  <si>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</si>
  <si>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</si>
  <si>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</si>
  <si>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</si>
  <si>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</si>
  <si>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</si>
  <si>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</si>
  <si>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</si>
  <si>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</si>
  <si>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</si>
  <si>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</si>
  <si>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</si>
  <si>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</si>
  <si>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</si>
  <si>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</si>
  <si>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</si>
  <si>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</si>
  <si>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</si>
  <si>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</si>
  <si>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</si>
  <si>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</si>
  <si>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</si>
  <si>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</si>
  <si>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</si>
  <si>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</si>
  <si>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</si>
  <si>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</si>
  <si>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</si>
  <si>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</si>
  <si>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</si>
  <si>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</si>
  <si>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</si>
  <si>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</si>
  <si>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</si>
  <si>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</si>
  <si>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</si>
  <si>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</si>
  <si>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</si>
  <si>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</si>
  <si>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</si>
  <si>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</si>
  <si>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</si>
  <si>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</si>
  <si>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</si>
  <si>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</si>
  <si>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</si>
  <si>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</si>
  <si>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</si>
  <si>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</si>
  <si>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</si>
  <si>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</si>
  <si>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</si>
  <si>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</si>
  <si>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</si>
  <si>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</si>
  <si>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</si>
  <si>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</si>
  <si>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</si>
  <si>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</si>
  <si>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</si>
  <si>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</si>
  <si>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</si>
  <si>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</si>
  <si>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</si>
  <si>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</si>
  <si>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</si>
  <si>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</si>
  <si>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</si>
  <si>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</si>
  <si>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</si>
  <si>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</si>
  <si>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</si>
  <si>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</si>
  <si>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</si>
  <si>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</si>
  <si>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</si>
  <si>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</si>
  <si>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</si>
  <si>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</si>
  <si>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</si>
  <si>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</si>
  <si>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</si>
  <si>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</si>
  <si>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</si>
  <si>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</si>
  <si>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</si>
  <si>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</si>
  <si>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</si>
  <si>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</si>
  <si>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</si>
  <si>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</si>
  <si>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</si>
  <si>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</si>
  <si>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</si>
  <si>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</si>
  <si>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</si>
  <si>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</si>
  <si>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</si>
  <si>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</si>
  <si>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</si>
  <si>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</si>
  <si>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</si>
  <si>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</si>
  <si>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</si>
  <si>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</si>
  <si>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</si>
  <si>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</si>
  <si>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</si>
  <si>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</si>
  <si>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</si>
  <si>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</si>
  <si>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</si>
  <si>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</si>
  <si>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</si>
  <si>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</si>
  <si>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</si>
  <si>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</si>
  <si>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</si>
  <si>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</si>
  <si>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</si>
  <si>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</si>
  <si>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</si>
  <si>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</si>
  <si>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</si>
  <si>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</si>
  <si>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</si>
  <si>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</si>
  <si>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</si>
  <si>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</si>
  <si>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</si>
  <si>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</si>
  <si>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</si>
  <si>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</si>
  <si>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</si>
  <si>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</si>
  <si>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</si>
  <si>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</si>
  <si>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</si>
  <si>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</si>
  <si>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</si>
  <si>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</si>
  <si>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</si>
  <si>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</si>
  <si>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</si>
  <si>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</si>
  <si>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</si>
  <si>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</si>
  <si>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</si>
  <si>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</si>
  <si>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</si>
  <si>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</si>
  <si>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</si>
  <si>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</si>
  <si>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</si>
  <si>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</si>
  <si>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</si>
  <si>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</si>
  <si>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</si>
  <si>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</si>
  <si>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</si>
  <si>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</si>
  <si>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</si>
  <si>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</si>
  <si>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</si>
  <si>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</si>
  <si>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</si>
  <si>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</si>
  <si>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</si>
  <si>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</si>
  <si>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</si>
  <si>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</si>
  <si>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</si>
  <si>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</si>
  <si>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</si>
  <si>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</si>
  <si>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</si>
  <si>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</si>
  <si>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</si>
  <si>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</si>
  <si>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</si>
  <si>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</si>
  <si>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</si>
  <si>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</si>
  <si>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</si>
  <si>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</si>
  <si>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</si>
  <si>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</si>
  <si>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</si>
  <si>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</si>
  <si>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</si>
  <si>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</si>
  <si>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</si>
  <si>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</si>
  <si>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</si>
  <si>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</si>
  <si>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</si>
  <si>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</si>
  <si>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</si>
  <si>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</si>
  <si>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</si>
  <si>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</si>
  <si>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</si>
  <si>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</si>
  <si>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</si>
  <si>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</si>
  <si>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</si>
  <si>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</si>
  <si>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</si>
  <si>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</si>
  <si>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</si>
  <si>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</si>
  <si>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</si>
  <si>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</si>
  <si>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</si>
  <si>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</si>
  <si>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</si>
  <si>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</si>
  <si>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</si>
  <si>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</si>
  <si>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</si>
  <si>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</si>
  <si>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</si>
  <si>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</si>
  <si>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</si>
  <si>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</si>
  <si>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</si>
  <si>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</si>
  <si>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</si>
  <si>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</si>
  <si>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</si>
  <si>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</si>
  <si>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</si>
  <si>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</si>
  <si>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</si>
  <si>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</si>
  <si>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</si>
  <si>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</si>
  <si>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</si>
  <si>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</si>
  <si>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</si>
  <si>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</si>
  <si>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</si>
  <si>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</si>
  <si>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</si>
  <si>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</si>
  <si>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</si>
  <si>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</si>
  <si>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</si>
  <si>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</si>
  <si>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</si>
  <si>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</si>
  <si>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</si>
  <si>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</si>
  <si>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</si>
  <si>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</si>
  <si>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</si>
  <si>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</si>
  <si>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</si>
  <si>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</si>
  <si>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</si>
  <si>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</si>
  <si>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</si>
  <si>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</si>
  <si>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</si>
  <si>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</si>
  <si>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</si>
  <si>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</si>
  <si>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</si>
  <si>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</si>
  <si>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</si>
  <si>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</si>
  <si>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</si>
  <si>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</si>
  <si>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</si>
  <si>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</si>
  <si>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</si>
  <si>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</si>
  <si>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</si>
  <si>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</si>
  <si>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</si>
  <si>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</si>
  <si>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</si>
  <si>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</si>
  <si>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</si>
  <si>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</si>
  <si>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</si>
  <si>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</si>
  <si>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</si>
  <si>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</si>
  <si>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</si>
  <si>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</si>
  <si>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</si>
  <si>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</si>
  <si>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</si>
  <si>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</si>
  <si>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</si>
  <si>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</si>
  <si>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</si>
  <si>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</si>
  <si>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</si>
  <si>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</si>
  <si>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</si>
  <si>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</si>
  <si>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</si>
  <si>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</si>
  <si>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</si>
  <si>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</si>
  <si>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</si>
  <si>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</si>
  <si>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</si>
  <si>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</si>
  <si>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</si>
  <si>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</si>
  <si>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</si>
  <si>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</si>
  <si>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</si>
  <si>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</si>
  <si>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</si>
  <si>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</si>
  <si>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</si>
  <si>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</si>
  <si>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</si>
  <si>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</si>
  <si>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</si>
  <si>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</si>
  <si>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</si>
  <si>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</si>
  <si>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</si>
  <si>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</si>
  <si>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</si>
  <si>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</si>
  <si>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</si>
  <si>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</si>
  <si>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</si>
  <si>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</si>
  <si>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</si>
  <si>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</si>
  <si>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</si>
  <si>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</si>
  <si>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</si>
  <si>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</si>
  <si>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</si>
  <si>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</si>
  <si>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</si>
  <si>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</si>
  <si>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</si>
  <si>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</si>
  <si>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</si>
  <si>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</si>
  <si>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</si>
  <si>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</si>
  <si>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</si>
  <si>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</si>
  <si>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</si>
  <si>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</si>
  <si>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</si>
  <si>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</si>
  <si>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</si>
  <si>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</si>
  <si>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</si>
  <si>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</si>
  <si>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</si>
  <si>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</si>
  <si>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</si>
  <si>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</si>
  <si>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</si>
  <si>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</si>
  <si>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</si>
  <si>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</si>
  <si>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</si>
  <si>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</si>
  <si>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</si>
  <si>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</si>
  <si>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</si>
  <si>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</si>
  <si>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</si>
  <si>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</si>
  <si>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</si>
  <si>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</si>
  <si>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</si>
  <si>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</si>
  <si>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</si>
  <si>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</si>
  <si>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</si>
  <si>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</si>
  <si>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</si>
  <si>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</si>
  <si>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</si>
  <si>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</si>
  <si>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</si>
  <si>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</si>
  <si>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</si>
  <si>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</si>
  <si>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</si>
  <si>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</si>
  <si>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</si>
  <si>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</si>
  <si>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</si>
  <si>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</si>
  <si>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</si>
  <si>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</si>
  <si>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</si>
  <si>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</si>
  <si>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</si>
  <si>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</si>
  <si>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</si>
  <si>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</si>
  <si>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</si>
  <si>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</si>
  <si>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</si>
  <si>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</si>
  <si>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</si>
  <si>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</si>
  <si>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</si>
  <si>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</si>
  <si>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</si>
  <si>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</si>
  <si>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</si>
  <si>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</si>
  <si>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</si>
  <si>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</si>
  <si>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</si>
  <si>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</si>
  <si>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</si>
  <si>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</si>
  <si>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</si>
  <si>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</si>
  <si>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</si>
  <si>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</si>
  <si>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</si>
  <si>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</si>
  <si>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</si>
  <si>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</si>
  <si>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</si>
  <si>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</si>
  <si>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</si>
  <si>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</si>
  <si>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</si>
  <si>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</si>
  <si>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</si>
  <si>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</si>
  <si>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</si>
  <si>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</si>
  <si>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</si>
  <si>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</si>
  <si>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</si>
  <si>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</si>
  <si>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</si>
  <si>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</si>
  <si>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</si>
  <si>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</si>
  <si>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</si>
  <si>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</si>
  <si>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</si>
  <si>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</si>
  <si>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</si>
  <si>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</si>
  <si>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</si>
  <si>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</si>
  <si>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</si>
  <si>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</si>
  <si>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</si>
  <si>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</si>
  <si>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</si>
  <si>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</si>
  <si>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</si>
  <si>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</si>
  <si>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</si>
  <si>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</si>
  <si>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</si>
  <si>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</si>
  <si>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</si>
  <si>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</si>
  <si>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</si>
  <si>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</si>
  <si>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</si>
  <si>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</si>
  <si>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</si>
  <si>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</si>
  <si>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</si>
  <si>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</si>
  <si>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</si>
  <si>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</si>
  <si>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</si>
  <si>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</si>
  <si>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</si>
  <si>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</si>
  <si>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</si>
  <si>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</si>
  <si>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</si>
  <si>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</si>
  <si>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</si>
  <si>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</si>
  <si>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</si>
  <si>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</si>
  <si>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</si>
  <si>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</si>
  <si>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</si>
  <si>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</si>
  <si>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</si>
  <si>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</si>
  <si>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</si>
  <si>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</si>
  <si>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</si>
  <si>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</si>
  <si>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</si>
  <si>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</si>
  <si>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</si>
  <si>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</si>
  <si>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</si>
  <si>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</si>
  <si>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</si>
  <si>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</si>
  <si>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</si>
  <si>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</si>
  <si>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</si>
  <si>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</si>
  <si>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</si>
  <si>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</si>
  <si>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</si>
  <si>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</si>
  <si>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</si>
  <si>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</si>
  <si>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</si>
  <si>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</si>
  <si>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</si>
  <si>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</si>
  <si>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</si>
  <si>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</si>
  <si>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</si>
  <si>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</si>
  <si>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</si>
  <si>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</si>
  <si>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</si>
  <si>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</si>
  <si>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</si>
  <si>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</si>
  <si>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</si>
  <si>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</si>
  <si>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</si>
  <si>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</si>
  <si>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</si>
  <si>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</si>
  <si>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</si>
  <si>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</si>
  <si>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</si>
  <si>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</si>
  <si>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</si>
  <si>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</si>
  <si>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</si>
  <si>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</si>
  <si>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</si>
  <si>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</si>
  <si>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</si>
  <si>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</si>
  <si>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</si>
  <si>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</si>
  <si>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</si>
  <si>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</si>
  <si>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</si>
  <si>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</si>
  <si>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</si>
  <si>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</si>
  <si>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</si>
  <si>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</si>
  <si>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</si>
  <si>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</si>
  <si>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</si>
  <si>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</si>
  <si>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</si>
  <si>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</si>
  <si>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</si>
  <si>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</si>
  <si>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</si>
  <si>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</si>
  <si>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</si>
  <si>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</si>
  <si>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</si>
  <si>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</si>
  <si>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</si>
  <si>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</si>
  <si>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</si>
  <si>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</si>
  <si>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</si>
  <si>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</si>
  <si>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</si>
  <si>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</si>
  <si>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</si>
  <si>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</si>
  <si>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</si>
  <si>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</si>
  <si>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</si>
  <si>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</si>
  <si>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</si>
  <si>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</si>
  <si>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</si>
  <si>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</si>
  <si>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</si>
  <si>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</si>
  <si>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</si>
  <si>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</si>
  <si>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</si>
  <si>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</si>
  <si>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</si>
  <si>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</si>
  <si>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</si>
  <si>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</si>
  <si>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</si>
  <si>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</si>
  <si>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</si>
  <si>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</si>
  <si>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</si>
  <si>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</si>
  <si>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</si>
  <si>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</si>
  <si>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</si>
  <si>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</si>
  <si>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</si>
  <si>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</si>
  <si>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</si>
  <si>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</si>
  <si>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</si>
  <si>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</si>
  <si>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</si>
  <si>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</si>
  <si>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</si>
  <si>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</si>
  <si>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</si>
  <si>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</si>
  <si>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</si>
  <si>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</si>
  <si>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</si>
  <si>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</si>
  <si>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</si>
  <si>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</si>
  <si>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</si>
  <si>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</si>
  <si>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</si>
  <si>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</si>
  <si>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</si>
  <si>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</si>
  <si>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</si>
  <si>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</si>
  <si>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</si>
  <si>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</si>
  <si>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</si>
  <si>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</si>
  <si>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</si>
  <si>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</si>
  <si>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</si>
  <si>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</si>
  <si>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</si>
  <si>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</si>
  <si>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</si>
  <si>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</si>
  <si>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</si>
  <si>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</si>
  <si>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</si>
  <si>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</si>
  <si>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</si>
  <si>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</si>
  <si>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</si>
  <si>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</si>
  <si>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</si>
  <si>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</si>
  <si>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</si>
  <si>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</si>
  <si>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</si>
  <si>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</si>
  <si>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</si>
  <si>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</si>
  <si>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</si>
  <si>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</si>
  <si>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</si>
  <si>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</si>
  <si>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</si>
  <si>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</si>
  <si>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</si>
  <si>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</si>
  <si>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</si>
  <si>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</si>
  <si>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</si>
  <si>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</si>
  <si>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</si>
  <si>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</si>
  <si>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</si>
  <si>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</si>
  <si>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</si>
  <si>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</si>
  <si>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</si>
  <si>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</si>
  <si>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</si>
  <si>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</si>
  <si>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</si>
  <si>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</si>
  <si>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</si>
  <si>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</si>
  <si>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</si>
  <si>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</si>
  <si>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</si>
  <si>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</si>
  <si>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</si>
  <si>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</si>
  <si>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</si>
  <si>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</si>
  <si>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</si>
  <si>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</si>
  <si>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</si>
  <si>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</si>
  <si>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</si>
  <si>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</si>
  <si>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</si>
  <si>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</si>
  <si>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</si>
  <si>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</si>
  <si>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</si>
  <si>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</si>
  <si>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</si>
  <si>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</si>
  <si>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</si>
  <si>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</si>
  <si>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</si>
  <si>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</si>
  <si>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</si>
  <si>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</si>
  <si>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</si>
  <si>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</si>
  <si>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</si>
  <si>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</si>
  <si>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</si>
  <si>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</si>
  <si>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</si>
  <si>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</si>
  <si>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</si>
  <si>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</si>
  <si>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</si>
  <si>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</si>
  <si>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</si>
  <si>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</si>
  <si>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</si>
  <si>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</si>
  <si>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</si>
  <si>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</si>
  <si>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</si>
  <si>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</si>
  <si>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</si>
  <si>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</si>
  <si>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</si>
  <si>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</si>
  <si>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</si>
  <si>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</si>
  <si>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</si>
  <si>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</si>
  <si>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</si>
  <si>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</si>
  <si>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</si>
  <si>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</si>
  <si>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</si>
  <si>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</si>
  <si>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</si>
  <si>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</si>
  <si>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</si>
  <si>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</si>
  <si>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</si>
  <si>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</si>
  <si>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</si>
  <si>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</si>
  <si>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</si>
  <si>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</si>
  <si>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</si>
  <si>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</si>
  <si>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</si>
  <si>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</si>
  <si>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</si>
  <si>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</si>
  <si>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</si>
  <si>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</si>
  <si>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</si>
  <si>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</si>
  <si>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</si>
  <si>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</si>
  <si>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</si>
  <si>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</si>
  <si>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</si>
  <si>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</si>
  <si>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</si>
  <si>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</si>
  <si>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</si>
  <si>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</si>
  <si>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</si>
  <si>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</si>
  <si>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</si>
  <si>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</si>
  <si>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</si>
  <si>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</si>
  <si>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</si>
  <si>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</si>
  <si>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</si>
  <si>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</si>
  <si>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</si>
  <si>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</si>
  <si>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</si>
  <si>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</si>
  <si>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</si>
  <si>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</si>
  <si>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</si>
  <si>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</si>
  <si>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</si>
  <si>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</si>
  <si>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</si>
  <si>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</si>
  <si>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</si>
  <si>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</si>
  <si>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</si>
  <si>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</si>
  <si>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</si>
  <si>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</si>
  <si>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</si>
  <si>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</si>
  <si>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</si>
  <si>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</si>
  <si>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</si>
  <si>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</si>
  <si>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</si>
  <si>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</si>
  <si>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</si>
  <si>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</si>
  <si>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</si>
  <si>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</si>
  <si>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</si>
  <si>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</si>
  <si>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</si>
  <si>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</si>
  <si>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</si>
  <si>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</si>
  <si>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</si>
  <si>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</si>
  <si>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</si>
  <si>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</si>
  <si>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</si>
  <si>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</si>
  <si>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</si>
  <si>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</si>
  <si>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</si>
  <si>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</si>
  <si>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</si>
  <si>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</si>
  <si>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</si>
  <si>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</si>
  <si>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</si>
  <si>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</si>
  <si>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</si>
  <si>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</si>
  <si>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</si>
  <si>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</si>
  <si>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</si>
  <si>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</si>
  <si>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</si>
  <si>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</si>
  <si>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</si>
  <si>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</si>
  <si>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</si>
  <si>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</si>
  <si>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</si>
  <si>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</si>
  <si>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</si>
  <si>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</si>
  <si>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</si>
  <si>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</si>
  <si>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</si>
  <si>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</si>
  <si>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</si>
  <si>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</si>
  <si>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</si>
  <si>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</si>
  <si>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</si>
  <si>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</si>
  <si>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</si>
  <si>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</si>
  <si>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</si>
  <si>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</si>
  <si>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</si>
  <si>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</si>
  <si>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</si>
  <si>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</si>
  <si>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</si>
  <si>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</si>
  <si>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</si>
  <si>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</si>
  <si>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</si>
  <si>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</si>
  <si>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</si>
  <si>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</si>
  <si>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</si>
  <si>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</si>
  <si>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</si>
  <si>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</si>
  <si>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</si>
  <si>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</si>
  <si>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</si>
  <si>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</si>
  <si>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</si>
  <si>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</si>
  <si>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</si>
  <si>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</si>
  <si>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</si>
  <si>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</si>
  <si>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</si>
  <si>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</si>
  <si>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</si>
  <si>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</si>
  <si>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</si>
  <si>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</si>
  <si>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</si>
  <si>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</si>
  <si>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</si>
  <si>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</si>
  <si>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</si>
  <si>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</si>
  <si>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</si>
  <si>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</si>
  <si>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</si>
  <si>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</si>
  <si>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</si>
  <si>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</si>
  <si>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</si>
  <si>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</si>
  <si>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</si>
  <si>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</si>
  <si>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</si>
  <si>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</si>
  <si>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</si>
  <si>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</si>
  <si>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</si>
  <si>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</si>
  <si>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</si>
  <si>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</si>
  <si>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</si>
  <si>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</si>
  <si>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</si>
  <si>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</si>
  <si>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</si>
  <si>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</si>
  <si>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</si>
  <si>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</si>
  <si>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</si>
  <si>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</si>
  <si>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</si>
  <si>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</si>
  <si>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</si>
  <si>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</si>
  <si>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</si>
  <si>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</si>
  <si>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</si>
  <si>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</si>
  <si>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</si>
  <si>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</si>
  <si>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</si>
  <si>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</si>
  <si>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</si>
  <si>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</si>
  <si>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</si>
  <si>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</si>
  <si>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</si>
  <si>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</si>
  <si>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</si>
  <si>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</si>
  <si>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</si>
  <si>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</si>
  <si>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</si>
  <si>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</si>
  <si>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</si>
  <si>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</si>
  <si>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</si>
  <si>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</si>
  <si>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</si>
  <si>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</si>
  <si>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</si>
  <si>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</si>
  <si>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</si>
  <si>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</si>
  <si>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</si>
  <si>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</si>
  <si>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</si>
  <si>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</si>
  <si>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</si>
  <si>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</si>
  <si>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</si>
  <si>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</si>
  <si>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</si>
  <si>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</si>
  <si>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</si>
  <si>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</si>
  <si>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</si>
  <si>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</si>
  <si>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</si>
  <si>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</si>
  <si>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</si>
  <si>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</si>
  <si>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</si>
  <si>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</si>
  <si>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</si>
  <si>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</si>
  <si>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</si>
  <si>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</si>
  <si>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</si>
  <si>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</si>
  <si>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</si>
  <si>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</si>
  <si>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</si>
  <si>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</si>
  <si>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</si>
  <si>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</si>
  <si>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</si>
  <si>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</si>
  <si>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</si>
  <si>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</si>
  <si>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</si>
  <si>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</si>
  <si>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</si>
  <si>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</si>
  <si>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</si>
  <si>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</si>
  <si>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</si>
  <si>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</si>
  <si>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</si>
  <si>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</si>
  <si>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</si>
  <si>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</si>
  <si>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</si>
  <si>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</si>
  <si>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</si>
  <si>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</si>
  <si>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</si>
  <si>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</si>
  <si>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</si>
  <si>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</si>
  <si>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</si>
  <si>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</si>
  <si>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</si>
  <si>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</si>
  <si>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</si>
  <si>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</si>
  <si>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</si>
  <si>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</si>
  <si>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</si>
  <si>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</si>
  <si>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</si>
  <si>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</si>
  <si>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</si>
  <si>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</si>
  <si>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</si>
  <si>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</si>
  <si>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</si>
  <si>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</si>
  <si>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</si>
  <si>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</si>
  <si>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</si>
  <si>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</si>
  <si>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</si>
  <si>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</si>
  <si>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</si>
  <si>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</si>
  <si>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</si>
  <si>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</si>
  <si>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</si>
  <si>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</si>
  <si>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</si>
  <si>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</si>
  <si>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</si>
  <si>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</si>
  <si>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</si>
  <si>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</si>
  <si>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</si>
  <si>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</si>
  <si>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</si>
  <si>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</si>
  <si>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</si>
  <si>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</si>
  <si>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</si>
  <si>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</si>
  <si>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</si>
  <si>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</si>
  <si>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</si>
  <si>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</si>
  <si>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</si>
  <si>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</si>
  <si>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</si>
  <si>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</si>
  <si>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</si>
  <si>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</si>
  <si>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</si>
  <si>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</si>
  <si>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</si>
  <si>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</si>
  <si>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</si>
  <si>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</si>
  <si>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</si>
  <si>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</si>
  <si>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</si>
  <si>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</si>
  <si>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</si>
  <si>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</si>
  <si>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</si>
  <si>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</si>
  <si>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</si>
  <si>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</si>
  <si>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</si>
  <si>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</si>
  <si>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</si>
  <si>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</si>
  <si>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</si>
  <si>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</si>
  <si>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</si>
  <si>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</si>
  <si>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</si>
  <si>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</si>
  <si>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</si>
  <si>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</si>
  <si>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</si>
  <si>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</si>
  <si>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</si>
  <si>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</si>
  <si>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</si>
  <si>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</si>
  <si>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</si>
  <si>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</si>
  <si>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</si>
  <si>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</si>
  <si>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</si>
  <si>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</si>
  <si>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</si>
  <si>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</si>
  <si>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</si>
  <si>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</si>
  <si>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</si>
  <si>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</si>
  <si>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</si>
  <si>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</si>
  <si>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</si>
  <si>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</si>
  <si>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</si>
  <si>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</si>
  <si>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</si>
  <si>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</si>
  <si>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</si>
  <si>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</si>
  <si>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</si>
  <si>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</si>
  <si>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</si>
  <si>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</si>
  <si>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</si>
  <si>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</si>
  <si>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</si>
  <si>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</si>
  <si>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</si>
  <si>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</si>
  <si>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</si>
  <si>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</si>
  <si>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</si>
  <si>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</si>
  <si>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</si>
  <si>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</si>
  <si>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</si>
  <si>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</si>
  <si>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</si>
  <si>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</si>
  <si>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</si>
  <si>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</si>
  <si>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</si>
  <si>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</si>
  <si>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</si>
  <si>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</si>
  <si>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</si>
  <si>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</si>
  <si>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</si>
  <si>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</si>
  <si>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</si>
  <si>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</si>
  <si>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</si>
  <si>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</si>
  <si>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</si>
  <si>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</si>
  <si>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</si>
  <si>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</si>
  <si>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</si>
  <si>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</si>
  <si>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</si>
  <si>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</si>
  <si>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</si>
  <si>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</si>
  <si>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</si>
  <si>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</si>
  <si>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</si>
  <si>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</si>
  <si>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</si>
  <si>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</si>
  <si>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</si>
  <si>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</si>
  <si>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</si>
  <si>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</si>
  <si>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</si>
  <si>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</si>
  <si>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</si>
  <si>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</si>
  <si>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</si>
  <si>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</si>
  <si>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</si>
  <si>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</si>
  <si>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</si>
  <si>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</si>
  <si>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</si>
  <si>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</si>
  <si>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</si>
  <si>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</si>
  <si>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</si>
  <si>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</si>
  <si>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</si>
  <si>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</si>
  <si>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</si>
  <si>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</si>
  <si>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</si>
  <si>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</si>
  <si>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</si>
  <si>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</si>
  <si>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</si>
  <si>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</si>
  <si>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</si>
  <si>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</si>
  <si>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</si>
  <si>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</si>
  <si>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</si>
  <si>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</si>
  <si>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</si>
  <si>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</si>
  <si>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</si>
  <si>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</si>
  <si>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</si>
  <si>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</si>
  <si>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</si>
  <si>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</si>
  <si>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</si>
  <si>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</si>
  <si>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</si>
  <si>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</si>
  <si>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</si>
  <si>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</si>
  <si>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</si>
  <si>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</si>
  <si>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</si>
  <si>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</si>
  <si>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</si>
  <si>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</si>
  <si>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</si>
  <si>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</si>
  <si>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</si>
  <si>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</si>
  <si>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</si>
  <si>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</si>
  <si>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</si>
  <si>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</si>
  <si>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</si>
  <si>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</si>
  <si>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</si>
  <si>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</si>
  <si>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</si>
  <si>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</si>
  <si>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</si>
  <si>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</si>
  <si>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</si>
  <si>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</si>
  <si>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</si>
  <si>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</si>
  <si>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</si>
  <si>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</si>
  <si>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</si>
  <si>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</si>
  <si>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</si>
  <si>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</si>
  <si>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</si>
  <si>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</si>
  <si>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</si>
  <si>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</si>
  <si>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</si>
  <si>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</si>
  <si>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</si>
  <si>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</si>
  <si>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</si>
  <si>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</si>
  <si>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</si>
  <si>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</si>
  <si>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</si>
  <si>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</si>
  <si>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</si>
  <si>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</si>
  <si>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</si>
  <si>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</si>
  <si>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</si>
  <si>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</si>
  <si>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</si>
  <si>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</si>
  <si>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</si>
  <si>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</si>
  <si>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</si>
  <si>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</si>
  <si>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</si>
  <si>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</si>
  <si>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</si>
  <si>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</si>
  <si>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</si>
  <si>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</si>
  <si>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</si>
  <si>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</si>
  <si>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</si>
  <si>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</si>
  <si>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</si>
  <si>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</si>
  <si>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</si>
  <si>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</si>
  <si>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</si>
  <si>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</si>
  <si>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</si>
  <si>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</si>
  <si>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</si>
  <si>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</si>
  <si>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</si>
  <si>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</si>
  <si>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</si>
  <si>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</si>
  <si>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</si>
  <si>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</si>
  <si>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</si>
  <si>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</si>
  <si>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</si>
  <si>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</si>
  <si>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</si>
  <si>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</si>
  <si>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</si>
  <si>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</si>
  <si>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</si>
  <si>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</si>
  <si>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</si>
  <si>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</si>
  <si>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</si>
  <si>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</si>
  <si>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</si>
  <si>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</si>
  <si>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</si>
  <si>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</si>
  <si>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</si>
  <si>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</si>
  <si>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</si>
  <si>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</si>
  <si>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</si>
  <si>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</si>
  <si>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</si>
  <si>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</si>
  <si>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</si>
  <si>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</si>
  <si>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</si>
  <si>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</si>
  <si>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</si>
  <si>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</si>
  <si>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</si>
  <si>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</si>
  <si>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</si>
  <si>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</si>
  <si>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</si>
  <si>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</si>
  <si>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</si>
  <si>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</si>
  <si>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</si>
  <si>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</si>
  <si>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</si>
  <si>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</si>
  <si>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</si>
  <si>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</si>
  <si>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</si>
  <si>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</si>
  <si>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</si>
  <si>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</si>
  <si>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</si>
  <si>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</si>
  <si>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</si>
  <si>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</si>
  <si>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</si>
  <si>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</si>
  <si>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</si>
  <si>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</si>
  <si>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</si>
  <si>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</si>
  <si>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</si>
  <si>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</si>
  <si>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</si>
  <si>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</si>
  <si>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</si>
  <si>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</si>
  <si>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</si>
  <si>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</si>
  <si>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</si>
  <si>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</si>
  <si>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</si>
  <si>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</si>
  <si>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</si>
  <si>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</si>
  <si>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</si>
  <si>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</si>
  <si>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</si>
  <si>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</si>
  <si>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</si>
  <si>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</si>
  <si>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</si>
  <si>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</si>
  <si>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</si>
  <si>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</si>
  <si>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</si>
  <si>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</si>
  <si>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</si>
  <si>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</si>
  <si>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</si>
  <si>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</si>
  <si>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</si>
  <si>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</si>
  <si>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</si>
  <si>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</si>
  <si>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</si>
  <si>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</si>
  <si>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</si>
  <si>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</si>
  <si>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</si>
  <si>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</si>
  <si>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</si>
  <si>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</si>
  <si>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</si>
  <si>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</si>
  <si>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</si>
  <si>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</si>
  <si>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</si>
  <si>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</si>
  <si>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</si>
  <si>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</si>
  <si>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</si>
  <si>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</si>
  <si>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</si>
  <si>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</si>
  <si>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</si>
  <si>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</si>
  <si>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</si>
  <si>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</si>
  <si>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</si>
  <si>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</si>
  <si>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</si>
  <si>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</si>
  <si>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</si>
  <si>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</si>
  <si>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</si>
  <si>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</si>
  <si>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</si>
  <si>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</si>
  <si>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</si>
  <si>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</si>
  <si>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</si>
  <si>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</si>
  <si>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</si>
  <si>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</si>
  <si>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</si>
  <si>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</si>
  <si>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</si>
  <si>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</si>
  <si>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</si>
  <si>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</si>
  <si>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</si>
  <si>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</si>
  <si>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</si>
  <si>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</si>
  <si>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</si>
  <si>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</si>
  <si>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</si>
  <si>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</si>
  <si>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</si>
  <si>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</si>
  <si>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</si>
  <si>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</si>
  <si>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</si>
  <si>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</si>
  <si>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</si>
  <si>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</si>
  <si>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</si>
  <si>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</si>
  <si>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</si>
  <si>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</si>
  <si>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</si>
  <si>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</si>
  <si>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</si>
  <si>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</si>
  <si>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</si>
  <si>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</si>
  <si>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</si>
  <si>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</si>
  <si>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</si>
  <si>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</si>
  <si>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</si>
  <si>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</si>
  <si>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</si>
  <si>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</si>
  <si>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</si>
  <si>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</si>
  <si>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</si>
  <si>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</si>
  <si>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</si>
  <si>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</si>
  <si>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</si>
  <si>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</si>
  <si>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</si>
  <si>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</si>
  <si>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</si>
  <si>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</si>
  <si>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</si>
  <si>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</si>
  <si>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</si>
  <si>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</si>
  <si>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</si>
  <si>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</si>
  <si>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</si>
  <si>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</si>
  <si>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</si>
  <si>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</si>
  <si>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</si>
  <si>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</si>
  <si>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</si>
  <si>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</si>
  <si>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</si>
  <si>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</si>
  <si>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</si>
  <si>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</si>
  <si>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</si>
  <si>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</si>
  <si>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</si>
  <si>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</si>
  <si>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</si>
  <si>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</si>
  <si>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</si>
  <si>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</si>
  <si>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</si>
  <si>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</si>
  <si>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</si>
  <si>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</si>
  <si>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</si>
  <si>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</si>
  <si>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</si>
  <si>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</si>
  <si>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</si>
  <si>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</si>
  <si>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</si>
  <si>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</si>
  <si>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</si>
  <si>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</si>
  <si>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</si>
  <si>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</si>
  <si>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</si>
  <si>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</si>
  <si>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</si>
  <si>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</si>
  <si>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</si>
  <si>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</si>
  <si>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</si>
  <si>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</si>
  <si>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</si>
  <si>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</si>
  <si>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</si>
  <si>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</si>
  <si>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</si>
  <si>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</si>
  <si>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</si>
  <si>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</si>
  <si>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</si>
  <si>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</si>
  <si>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</si>
  <si>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</si>
  <si>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</si>
  <si>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</si>
  <si>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</si>
  <si>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</si>
  <si>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</si>
  <si>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</si>
  <si>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</si>
  <si>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</si>
  <si>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</si>
  <si>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</si>
  <si>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</si>
  <si>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</si>
  <si>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</si>
  <si>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</si>
  <si>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</si>
  <si>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</si>
  <si>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</si>
  <si>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</si>
  <si>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</si>
  <si>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</si>
  <si>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</si>
  <si>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</si>
  <si>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</si>
  <si>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</si>
  <si>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</si>
  <si>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</si>
  <si>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</si>
  <si>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</si>
  <si>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</si>
  <si>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</si>
  <si>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</si>
  <si>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</si>
  <si>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</si>
  <si>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</si>
  <si>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</si>
  <si>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</si>
  <si>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</si>
  <si>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</si>
  <si>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</si>
  <si>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</si>
  <si>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</si>
  <si>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</si>
  <si>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</si>
  <si>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</si>
  <si>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</si>
  <si>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</si>
  <si>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</si>
  <si>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</si>
  <si>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</si>
  <si>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</si>
  <si>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</si>
  <si>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</si>
  <si>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</si>
  <si>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</si>
  <si>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</si>
  <si>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</si>
  <si>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</si>
  <si>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</si>
  <si>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</si>
  <si>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</si>
  <si>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</si>
  <si>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</si>
  <si>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</si>
  <si>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</si>
  <si>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</si>
  <si>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</si>
  <si>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</si>
  <si>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</si>
  <si>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</si>
  <si>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</si>
  <si>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</si>
  <si>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</si>
  <si>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</si>
  <si>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</si>
  <si>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</si>
  <si>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</si>
  <si>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</si>
  <si>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</si>
  <si>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</si>
  <si>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</si>
  <si>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</si>
  <si>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</si>
  <si>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</si>
  <si>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</si>
  <si>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</si>
  <si>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</si>
  <si>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</si>
  <si>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</si>
  <si>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</si>
  <si>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</si>
  <si>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</si>
  <si>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</si>
  <si>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</si>
  <si>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</si>
  <si>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</si>
  <si>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</si>
  <si>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</si>
  <si>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</si>
  <si>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</si>
  <si>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</si>
  <si>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</si>
  <si>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</si>
  <si>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</si>
  <si>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</si>
  <si>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</si>
  <si>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</si>
  <si>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</si>
  <si>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</si>
  <si>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</si>
  <si>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</si>
  <si>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</si>
  <si>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</si>
  <si>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</si>
  <si>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</si>
  <si>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</si>
  <si>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</si>
  <si>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</si>
  <si>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</si>
  <si>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</si>
  <si>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</si>
  <si>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</si>
  <si>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</si>
  <si>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</si>
  <si>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</si>
  <si>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</si>
  <si>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</si>
  <si>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</si>
  <si>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</si>
  <si>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</si>
  <si>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</si>
  <si>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</si>
  <si>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</si>
  <si>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</si>
  <si>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</si>
  <si>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</si>
  <si>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</si>
  <si>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</si>
  <si>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</si>
  <si>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</si>
  <si>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</si>
  <si>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</si>
  <si>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</si>
  <si>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</si>
  <si>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</si>
  <si>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</si>
  <si>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</si>
  <si>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</si>
  <si>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</si>
  <si>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</si>
  <si>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</si>
  <si>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</si>
  <si>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</si>
  <si>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</si>
  <si>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</si>
  <si>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</si>
  <si>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</si>
  <si>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</si>
  <si>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</si>
  <si>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</si>
  <si>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</si>
  <si>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</si>
  <si>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</si>
  <si>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</si>
  <si>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</si>
  <si>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</si>
  <si>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</si>
  <si>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</si>
  <si>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</si>
  <si>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</si>
  <si>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</si>
  <si>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</si>
  <si>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</si>
  <si>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</si>
  <si>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</si>
  <si>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</si>
  <si>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</si>
  <si>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</si>
  <si>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</si>
  <si>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</si>
  <si>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</si>
  <si>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</si>
  <si>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</si>
  <si>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</si>
  <si>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</si>
  <si>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</si>
  <si>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</si>
  <si>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</si>
  <si>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</si>
  <si>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</si>
  <si>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</si>
  <si>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</si>
  <si>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</si>
  <si>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</si>
  <si>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</si>
  <si>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</si>
  <si>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</si>
  <si>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</si>
  <si>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</si>
  <si>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</si>
  <si>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</si>
  <si>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</si>
  <si>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</si>
  <si>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</si>
  <si>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</si>
  <si>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</si>
  <si>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</si>
  <si>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</si>
  <si>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</si>
  <si>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</si>
  <si>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</si>
  <si>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</si>
  <si>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</si>
  <si>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</si>
  <si>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</si>
  <si>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</si>
  <si>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</si>
  <si>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</si>
  <si>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</si>
  <si>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</si>
  <si>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</si>
  <si>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</si>
  <si>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</si>
  <si>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</si>
  <si>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</si>
  <si>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</si>
  <si>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</si>
  <si>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</si>
  <si>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</si>
  <si>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</si>
  <si>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</si>
  <si>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</si>
  <si>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</si>
  <si>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</si>
  <si>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</si>
  <si>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</si>
  <si>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</si>
  <si>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</si>
  <si>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</si>
  <si>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</si>
  <si>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</si>
  <si>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</si>
  <si>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</si>
  <si>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</si>
  <si>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</si>
  <si>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</si>
  <si>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</si>
  <si>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</si>
  <si>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</si>
  <si>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</si>
  <si>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</si>
  <si>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</si>
  <si>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</si>
  <si>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</si>
  <si>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</si>
  <si>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</si>
  <si>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</si>
  <si>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</si>
  <si>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</si>
  <si>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</si>
  <si>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</si>
  <si>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</si>
  <si>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</si>
  <si>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</si>
  <si>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</si>
  <si>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</si>
  <si>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</si>
  <si>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</si>
  <si>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</si>
  <si>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</si>
  <si>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</si>
  <si>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</si>
  <si>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</si>
  <si>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</si>
  <si>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</si>
  <si>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</si>
  <si>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</si>
  <si>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</si>
  <si>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</si>
  <si>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</si>
  <si>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</si>
  <si>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</si>
  <si>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</si>
  <si>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</si>
  <si>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</si>
  <si>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</si>
  <si>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</si>
  <si>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</si>
  <si>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</si>
  <si>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</si>
  <si>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</si>
  <si>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</si>
  <si>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</si>
  <si>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</si>
  <si>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</si>
  <si>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</si>
  <si>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</si>
  <si>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</si>
  <si>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</si>
  <si>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</si>
  <si>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</si>
  <si>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</si>
  <si>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</si>
  <si>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</si>
  <si>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</si>
  <si>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</si>
  <si>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</si>
  <si>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</si>
  <si>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</si>
  <si>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</si>
  <si>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</si>
  <si>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</si>
  <si>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</si>
  <si>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</si>
  <si>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</si>
  <si>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</si>
  <si>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</si>
  <si>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</si>
  <si>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</si>
  <si>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</si>
  <si>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</si>
  <si>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</si>
  <si>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</si>
  <si>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</si>
  <si>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</si>
  <si>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</si>
  <si>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</si>
  <si>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</si>
  <si>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</si>
  <si>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</si>
  <si>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</si>
  <si>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</si>
  <si>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</si>
  <si>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</si>
  <si>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</si>
  <si>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</si>
  <si>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</si>
  <si>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</si>
  <si>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</si>
  <si>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</si>
  <si>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</si>
  <si>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</si>
  <si>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</si>
  <si>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</si>
  <si>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</si>
  <si>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</si>
  <si>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</si>
  <si>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</si>
  <si>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</si>
  <si>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</si>
  <si>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</si>
  <si>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</si>
  <si>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</si>
  <si>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</si>
  <si>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</si>
  <si>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</si>
  <si>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</si>
  <si>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</si>
  <si>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</si>
  <si>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</si>
  <si>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</si>
  <si>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</si>
  <si>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</si>
  <si>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</si>
  <si>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</si>
  <si>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</si>
  <si>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</si>
  <si>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</si>
  <si>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</si>
  <si>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</si>
  <si>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</si>
  <si>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</si>
  <si>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</si>
  <si>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</si>
  <si>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</si>
  <si>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</si>
  <si>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</si>
  <si>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</si>
  <si>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</si>
  <si>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</si>
  <si>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</si>
  <si>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</si>
  <si>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</si>
  <si>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</si>
  <si>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</si>
  <si>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</si>
  <si>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</si>
  <si>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</si>
  <si>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</si>
  <si>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</si>
  <si>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</si>
  <si>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</si>
  <si>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</si>
  <si>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</si>
  <si>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</si>
  <si>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</si>
  <si>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</si>
  <si>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</si>
  <si>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</si>
  <si>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</si>
  <si>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</si>
  <si>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</si>
  <si>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</si>
  <si>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</si>
  <si>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</si>
  <si>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</si>
  <si>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</si>
  <si>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</si>
  <si>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</si>
  <si>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</si>
  <si>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</si>
  <si>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</si>
  <si>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</si>
  <si>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</si>
  <si>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</si>
  <si>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</si>
  <si>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</si>
  <si>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</si>
  <si>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</si>
  <si>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</si>
  <si>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</si>
  <si>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</si>
  <si>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</si>
  <si>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</si>
  <si>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</si>
  <si>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</si>
  <si>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</si>
  <si>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</si>
  <si>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</si>
  <si>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</si>
  <si>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</si>
  <si>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</si>
  <si>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</si>
  <si>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</si>
  <si>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</si>
  <si>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</si>
  <si>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</si>
  <si>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</si>
  <si>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</si>
  <si>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</si>
  <si>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</si>
  <si>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</si>
  <si>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</si>
  <si>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</si>
  <si>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</si>
  <si>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</si>
  <si>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</si>
  <si>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</si>
  <si>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</si>
  <si>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</si>
  <si>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</si>
  <si>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</si>
  <si>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</si>
  <si>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</si>
  <si>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</si>
  <si>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</si>
  <si>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</si>
  <si>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</si>
  <si>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</si>
  <si>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</si>
  <si>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</si>
  <si>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</si>
  <si>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</si>
  <si>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</si>
  <si>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</si>
  <si>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</si>
  <si>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</si>
  <si>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</si>
  <si>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</si>
  <si>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</si>
  <si>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</si>
  <si>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</si>
  <si>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</si>
  <si>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</si>
  <si>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</si>
  <si>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</si>
  <si>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</si>
  <si>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</si>
  <si>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</si>
  <si>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</si>
  <si>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</si>
  <si>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</si>
  <si>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</si>
  <si>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</si>
  <si>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</si>
  <si>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</si>
  <si>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</si>
  <si>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</si>
  <si>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</si>
  <si>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</si>
  <si>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</si>
  <si>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</si>
  <si>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</si>
  <si>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</si>
  <si>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</si>
  <si>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</si>
  <si>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</si>
  <si>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</si>
  <si>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</si>
  <si>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</si>
  <si>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</si>
  <si>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</si>
  <si>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</si>
  <si>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</si>
  <si>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</si>
  <si>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</si>
  <si>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</si>
  <si>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</si>
  <si>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</si>
  <si>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</si>
  <si>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</si>
  <si>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</si>
  <si>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</si>
  <si>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</si>
  <si>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</si>
  <si>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</si>
  <si>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</si>
  <si>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</si>
  <si>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</si>
  <si>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</si>
  <si>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</si>
  <si>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</si>
  <si>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</si>
  <si>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</si>
  <si>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</si>
  <si>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</si>
  <si>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</si>
  <si>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</si>
  <si>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</si>
  <si>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</si>
  <si>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</si>
  <si>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</si>
  <si>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</si>
  <si>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</si>
  <si>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</si>
  <si>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</si>
  <si>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</si>
  <si>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</si>
  <si>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</si>
  <si>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</si>
  <si>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</si>
  <si>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</si>
  <si>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</si>
  <si>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</si>
  <si>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</si>
  <si>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</si>
  <si>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</si>
  <si>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</si>
  <si>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</si>
  <si>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</si>
  <si>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</si>
  <si>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</si>
  <si>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</si>
  <si>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</si>
  <si>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</si>
  <si>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</si>
  <si>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</si>
  <si>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</si>
  <si>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</si>
  <si>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</si>
  <si>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</si>
  <si>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</si>
  <si>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</si>
  <si>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</si>
  <si>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</si>
  <si>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</si>
  <si>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</si>
  <si>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</si>
  <si>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</si>
  <si>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</si>
  <si>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</si>
  <si>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</si>
  <si>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</si>
  <si>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</si>
  <si>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</si>
  <si>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</si>
  <si>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</si>
  <si>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</si>
  <si>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</si>
  <si>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</si>
  <si>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</si>
  <si>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</si>
  <si>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</si>
  <si>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</si>
  <si>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</si>
  <si>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</si>
  <si>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</si>
  <si>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</si>
  <si>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</si>
  <si>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</si>
  <si>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</si>
  <si>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</si>
  <si>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</si>
  <si>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</si>
  <si>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</si>
  <si>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</si>
  <si>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</si>
  <si>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</si>
  <si>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</si>
  <si>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</si>
  <si>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</si>
  <si>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</si>
  <si>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</si>
  <si>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</si>
  <si>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</si>
  <si>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</si>
  <si>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</si>
  <si>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</si>
  <si>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</si>
  <si>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</si>
  <si>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</si>
  <si>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</si>
  <si>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</si>
  <si>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</si>
  <si>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</si>
  <si>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</si>
  <si>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</si>
  <si>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</si>
  <si>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</si>
  <si>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</si>
  <si>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</si>
  <si>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</si>
  <si>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</si>
  <si>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</si>
  <si>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</si>
  <si>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</si>
  <si>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</si>
  <si>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</si>
  <si>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</si>
  <si>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</si>
  <si>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</si>
  <si>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</si>
  <si>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</si>
  <si>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</si>
  <si>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</si>
  <si>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</si>
  <si>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</si>
  <si>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</si>
  <si>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</si>
  <si>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</si>
  <si>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</si>
  <si>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</si>
  <si>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</si>
  <si>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</si>
  <si>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</si>
  <si>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</si>
  <si>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</si>
  <si>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</si>
  <si>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</si>
  <si>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</si>
  <si>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</si>
  <si>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</si>
  <si>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</si>
  <si>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</si>
  <si>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</si>
  <si>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</si>
  <si>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</si>
  <si>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</si>
  <si>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</si>
  <si>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</si>
  <si>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</si>
  <si>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</si>
  <si>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</si>
  <si>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</si>
  <si>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</si>
  <si>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</si>
  <si>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</si>
  <si>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</si>
  <si>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</si>
  <si>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</si>
  <si>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</si>
  <si>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</si>
  <si>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</si>
  <si>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</si>
  <si>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</si>
  <si>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</si>
  <si>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</si>
  <si>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</si>
  <si>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</si>
  <si>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</si>
  <si>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</si>
  <si>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</si>
  <si>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</si>
  <si>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</si>
  <si>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</si>
  <si>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</si>
  <si>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</si>
  <si>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</si>
  <si>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</si>
  <si>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</si>
  <si>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</si>
  <si>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</si>
  <si>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</si>
  <si>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</si>
  <si>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</si>
  <si>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</si>
  <si>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</si>
  <si>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</si>
  <si>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</si>
  <si>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</si>
  <si>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</si>
  <si>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</si>
  <si>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</si>
  <si>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</si>
  <si>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</si>
  <si>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</si>
  <si>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</si>
  <si>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</si>
  <si>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</si>
  <si>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</si>
  <si>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</si>
  <si>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</si>
  <si>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</si>
  <si>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</si>
  <si>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</si>
  <si>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</si>
  <si>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</si>
  <si>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</si>
  <si>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</si>
  <si>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</si>
  <si>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</si>
  <si>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</si>
  <si>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</si>
  <si>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</si>
  <si>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</si>
  <si>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</si>
  <si>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</si>
  <si>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</si>
  <si>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</si>
  <si>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</si>
  <si>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</si>
  <si>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</si>
  <si>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</si>
  <si>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</si>
  <si>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</si>
  <si>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</si>
  <si>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</si>
  <si>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</si>
  <si>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</si>
  <si>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</si>
  <si>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</si>
  <si>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</si>
  <si>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</si>
  <si>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</si>
  <si>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</si>
  <si>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</si>
  <si>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</si>
  <si>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</si>
  <si>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</si>
  <si>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</si>
  <si>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</si>
  <si>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</si>
  <si>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</si>
  <si>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</si>
  <si>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</si>
  <si>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</si>
  <si>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</si>
  <si>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</si>
  <si>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</si>
  <si>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</si>
  <si>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</si>
  <si>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</si>
  <si>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</si>
  <si>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</si>
  <si>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</si>
  <si>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</si>
  <si>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</si>
  <si>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</si>
  <si>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</si>
  <si>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</si>
  <si>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</si>
  <si>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</si>
  <si>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</si>
  <si>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</si>
  <si>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</si>
  <si>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</si>
  <si>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</si>
  <si>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</si>
  <si>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</si>
  <si>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</si>
  <si>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</si>
  <si>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</si>
  <si>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</si>
  <si>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</si>
  <si>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</si>
  <si>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</si>
  <si>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</si>
  <si>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</si>
  <si>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</si>
  <si>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</si>
  <si>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</si>
  <si>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</si>
  <si>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</si>
  <si>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</si>
  <si>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</si>
  <si>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</si>
  <si>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</si>
  <si>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</si>
  <si>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</si>
  <si>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</si>
  <si>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</si>
  <si>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</si>
  <si>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</si>
  <si>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</si>
  <si>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</si>
  <si>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</si>
  <si>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</si>
  <si>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</si>
  <si>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</si>
  <si>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</si>
  <si>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</si>
  <si>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</si>
  <si>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</si>
  <si>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</si>
  <si>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</si>
  <si>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</si>
  <si>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</si>
  <si>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</si>
  <si>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</si>
  <si>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</si>
  <si>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</si>
  <si>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</si>
  <si>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</si>
  <si>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</si>
  <si>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</si>
  <si>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</si>
  <si>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</si>
  <si>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</si>
  <si>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</si>
  <si>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</si>
  <si>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</si>
  <si>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</si>
  <si>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</si>
  <si>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</si>
  <si>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</si>
  <si>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</si>
  <si>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</si>
  <si>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</si>
  <si>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</si>
  <si>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</si>
  <si>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</si>
  <si>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</si>
  <si>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</si>
  <si>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</si>
  <si>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</si>
  <si>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</si>
  <si>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</si>
  <si>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</si>
  <si>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</si>
  <si>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</si>
  <si>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</si>
  <si>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</si>
  <si>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</si>
  <si>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</si>
  <si>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</si>
  <si>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</si>
  <si>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</si>
  <si>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</si>
  <si>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</si>
  <si>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</si>
  <si>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</si>
  <si>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</si>
  <si>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</si>
  <si>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</si>
  <si>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</si>
  <si>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</si>
  <si>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</si>
  <si>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</si>
  <si>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</si>
  <si>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</si>
  <si>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</si>
  <si>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</si>
  <si>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</si>
  <si>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</si>
  <si>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</si>
  <si>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</si>
  <si>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</si>
  <si>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</si>
  <si>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</si>
  <si>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</si>
  <si>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</si>
  <si>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</si>
  <si>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</si>
  <si>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</si>
  <si>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</si>
  <si>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</si>
  <si>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</si>
  <si>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</si>
  <si>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</si>
  <si>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</si>
  <si>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</si>
  <si>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</si>
  <si>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</si>
  <si>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</si>
  <si>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</si>
  <si>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</si>
  <si>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</si>
  <si>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</si>
  <si>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</si>
  <si>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</si>
  <si>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</si>
  <si>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</si>
  <si>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</si>
  <si>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</si>
  <si>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</si>
  <si>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</si>
  <si>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</si>
  <si>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</si>
  <si>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</si>
  <si>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</si>
  <si>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</si>
  <si>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</si>
  <si>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</si>
  <si>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</si>
  <si>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</si>
  <si>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</si>
  <si>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</si>
  <si>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</si>
  <si>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</si>
  <si>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</si>
  <si>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</si>
  <si>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</si>
  <si>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</si>
  <si>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</si>
  <si>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</si>
  <si>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</si>
  <si>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</si>
  <si>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</si>
  <si>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</si>
  <si>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</si>
  <si>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</si>
  <si>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</si>
  <si>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</si>
  <si>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</si>
  <si>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</si>
  <si>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</si>
  <si>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</si>
  <si>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</si>
  <si>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</si>
  <si>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</si>
  <si>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</si>
  <si>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</si>
  <si>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</si>
  <si>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</si>
  <si>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</si>
  <si>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</si>
  <si>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</si>
  <si>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</si>
  <si>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</si>
  <si>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</si>
  <si>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</si>
  <si>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</si>
  <si>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</si>
  <si>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</si>
  <si>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</si>
  <si>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</si>
  <si>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</si>
  <si>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</si>
  <si>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</si>
  <si>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</si>
  <si>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</si>
  <si>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</si>
  <si>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</si>
  <si>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</si>
  <si>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</si>
  <si>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</si>
  <si>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</si>
  <si>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</si>
  <si>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</si>
  <si>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</si>
  <si>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</si>
  <si>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</si>
  <si>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</si>
  <si>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</si>
  <si>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</si>
  <si>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</si>
  <si>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</si>
  <si>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</si>
  <si>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</si>
  <si>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</si>
  <si>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</si>
  <si>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</si>
  <si>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</si>
  <si>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</si>
  <si>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</si>
  <si>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</si>
  <si>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</si>
  <si>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</si>
  <si>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</si>
  <si>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</si>
  <si>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</si>
  <si>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</si>
  <si>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</si>
  <si>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</si>
  <si>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</si>
  <si>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</si>
  <si>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</si>
  <si>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</si>
  <si>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</si>
  <si>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</si>
  <si>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</si>
  <si>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</si>
  <si>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</si>
  <si>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</si>
  <si>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</si>
  <si>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</si>
  <si>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</si>
  <si>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</si>
  <si>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</si>
  <si>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</si>
  <si>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</si>
  <si>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</si>
  <si>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</si>
  <si>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</si>
  <si>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</si>
  <si>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</si>
  <si>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</si>
  <si>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</si>
  <si>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</si>
  <si>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</si>
  <si>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</si>
  <si>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</si>
  <si>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</si>
  <si>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</si>
  <si>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</si>
  <si>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</si>
  <si>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</si>
  <si>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</si>
  <si>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</si>
  <si>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</si>
  <si>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</si>
  <si>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</si>
  <si>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</si>
  <si>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</si>
  <si>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</si>
  <si>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</si>
  <si>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</si>
  <si>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</si>
  <si>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</si>
  <si>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</si>
  <si>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</si>
  <si>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</si>
  <si>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</si>
  <si>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</si>
  <si>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</si>
  <si>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</si>
  <si>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</si>
  <si>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</si>
  <si>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</si>
  <si>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</si>
  <si>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</si>
  <si>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</si>
  <si>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</si>
  <si>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</si>
  <si>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</si>
  <si>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</si>
  <si>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</si>
  <si>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</si>
  <si>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</si>
  <si>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</si>
  <si>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</si>
  <si>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</si>
  <si>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</si>
  <si>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</si>
  <si>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</si>
  <si>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</si>
  <si>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</si>
  <si>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</si>
  <si>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</si>
  <si>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</si>
  <si>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</si>
  <si>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</si>
  <si>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</si>
  <si>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</si>
  <si>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</si>
  <si>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</si>
  <si>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</si>
  <si>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</si>
  <si>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</si>
  <si>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</si>
  <si>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</si>
  <si>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</si>
  <si>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</si>
  <si>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</si>
  <si>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</si>
  <si>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</si>
  <si>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</si>
  <si>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</si>
  <si>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</si>
  <si>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</si>
  <si>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</si>
  <si>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</si>
  <si>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</si>
  <si>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</si>
  <si>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</si>
  <si>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</si>
  <si>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</si>
  <si>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</si>
  <si>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</si>
  <si>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</si>
  <si>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</si>
  <si>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</si>
  <si>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</si>
  <si>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</si>
  <si>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</si>
  <si>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</si>
  <si>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</si>
  <si>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</si>
  <si>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</si>
  <si>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</si>
  <si>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</si>
  <si>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</si>
  <si>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</si>
  <si>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</si>
  <si>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</si>
  <si>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</si>
  <si>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</si>
  <si>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</si>
  <si>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</si>
  <si>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</si>
  <si>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</si>
  <si>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</si>
  <si>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</si>
  <si>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</si>
  <si>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</si>
  <si>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</si>
  <si>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</si>
  <si>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</si>
  <si>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</si>
  <si>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</si>
  <si>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</si>
  <si>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</si>
  <si>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</si>
  <si>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</si>
  <si>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</si>
  <si>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</si>
  <si>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</si>
  <si>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</si>
  <si>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</si>
  <si>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</si>
  <si>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</si>
  <si>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</si>
  <si>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</si>
  <si>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</si>
  <si>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</si>
  <si>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</si>
  <si>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</si>
  <si>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</si>
  <si>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</si>
  <si>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</si>
  <si>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</si>
  <si>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</si>
  <si>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</si>
  <si>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</si>
  <si>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</si>
  <si>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</si>
  <si>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</si>
  <si>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</si>
  <si>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</si>
  <si>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</si>
  <si>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</si>
  <si>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</si>
  <si>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</si>
  <si>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</si>
  <si>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</si>
  <si>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</si>
  <si>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</si>
  <si>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</si>
  <si>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</si>
  <si>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</si>
  <si>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</si>
  <si>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</si>
  <si>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</si>
  <si>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</si>
  <si>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</si>
  <si>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</si>
  <si>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</si>
  <si>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</si>
  <si>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</si>
  <si>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</si>
  <si>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</si>
  <si>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</si>
  <si>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</si>
  <si>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</si>
  <si>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</si>
  <si>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</si>
  <si>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</si>
  <si>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</si>
  <si>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</si>
  <si>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</si>
  <si>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</si>
  <si>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</si>
  <si>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</si>
  <si>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</si>
  <si>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</si>
  <si>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</si>
  <si>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</si>
  <si>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</si>
  <si>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</si>
  <si>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</si>
  <si>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</si>
  <si>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</si>
  <si>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</si>
  <si>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</si>
  <si>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</si>
  <si>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</si>
  <si>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</si>
  <si>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</si>
  <si>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</si>
  <si>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</si>
  <si>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</si>
  <si>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</si>
  <si>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</si>
  <si>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</si>
  <si>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</si>
  <si>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</si>
  <si>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</si>
  <si>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</si>
  <si>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</si>
  <si>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</si>
  <si>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</si>
  <si>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</si>
  <si>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</si>
  <si>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</si>
  <si>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</si>
  <si>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</si>
  <si>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</si>
  <si>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</si>
  <si>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</si>
  <si>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</si>
  <si>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</si>
  <si>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</si>
  <si>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</si>
  <si>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</si>
  <si>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</si>
  <si>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</si>
  <si>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</si>
  <si>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</si>
  <si>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</si>
  <si>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</si>
  <si>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</si>
  <si>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</si>
  <si>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</si>
  <si>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</si>
  <si>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</si>
  <si>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</si>
  <si>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</si>
  <si>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</si>
  <si>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</si>
  <si>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</si>
  <si>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</si>
  <si>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</si>
  <si>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</si>
  <si>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</si>
  <si>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</si>
  <si>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</si>
  <si>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</si>
  <si>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</si>
  <si>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</si>
  <si>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</si>
  <si>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</si>
  <si>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</si>
  <si>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</si>
  <si>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</si>
  <si>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</si>
  <si>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</si>
  <si>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</si>
  <si>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</si>
  <si>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</si>
  <si>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</si>
  <si>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</si>
  <si>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</si>
  <si>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</si>
  <si>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</si>
  <si>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</si>
  <si>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</si>
  <si>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</si>
  <si>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</si>
  <si>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</si>
  <si>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</si>
  <si>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</si>
  <si>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</si>
  <si>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</si>
  <si>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</si>
  <si>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</si>
  <si>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</si>
  <si>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</si>
  <si>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</si>
  <si>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</si>
  <si>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</si>
  <si>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</si>
  <si>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</si>
  <si>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</si>
  <si>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</si>
  <si>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</si>
  <si>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</si>
  <si>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</si>
  <si>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</si>
  <si>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</si>
  <si>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</si>
  <si>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</si>
  <si>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</si>
  <si>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</si>
  <si>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</si>
  <si>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</si>
  <si>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</si>
  <si>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</si>
  <si>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</si>
  <si>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</si>
  <si>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</si>
  <si>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</si>
  <si>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</si>
  <si>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</si>
  <si>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</si>
  <si>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</si>
  <si>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</si>
  <si>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</si>
  <si>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</si>
  <si>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</si>
  <si>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</si>
  <si>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</si>
  <si>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</si>
  <si>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</si>
  <si>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</si>
  <si>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</si>
  <si>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</si>
  <si>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</si>
  <si>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</si>
  <si>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</si>
  <si>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</si>
  <si>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</si>
  <si>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</si>
  <si>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</si>
  <si>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</si>
  <si>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</si>
  <si>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</si>
  <si>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</si>
  <si>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</si>
  <si>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</si>
  <si>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</si>
  <si>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</si>
  <si>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</si>
  <si>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</si>
  <si>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</si>
  <si>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</si>
  <si>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</si>
  <si>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</si>
  <si>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</si>
  <si>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</si>
  <si>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</si>
  <si>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</si>
  <si>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</si>
  <si>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</si>
  <si>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</si>
  <si>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</si>
  <si>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</si>
  <si>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</si>
  <si>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</si>
  <si>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</si>
  <si>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</si>
  <si>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</si>
  <si>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</si>
  <si>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</si>
  <si>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</si>
  <si>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</si>
  <si>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</si>
  <si>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</si>
  <si>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</si>
  <si>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</si>
  <si>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</si>
  <si>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</si>
  <si>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</si>
  <si>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</si>
  <si>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</si>
  <si>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</si>
  <si>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</si>
  <si>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</si>
  <si>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</si>
  <si>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</si>
  <si>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</si>
  <si>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</si>
  <si>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</si>
  <si>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</si>
  <si>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</si>
  <si>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</si>
  <si>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</si>
  <si>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</si>
  <si>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</si>
  <si>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</si>
  <si>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</si>
  <si>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</si>
  <si>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</si>
  <si>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</si>
  <si>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</si>
  <si>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</si>
  <si>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</si>
  <si>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</si>
  <si>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</si>
  <si>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</si>
  <si>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</si>
  <si>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</si>
  <si>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</si>
  <si>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</si>
  <si>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</si>
  <si>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</si>
  <si>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</si>
  <si>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</si>
  <si>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</si>
  <si>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</si>
  <si>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</si>
  <si>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</si>
  <si>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</si>
  <si>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</si>
  <si>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</si>
  <si>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</si>
  <si>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</si>
  <si>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</si>
  <si>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</si>
  <si>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</si>
  <si>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</si>
  <si>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</si>
  <si>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</si>
  <si>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</si>
  <si>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</si>
  <si>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</si>
  <si>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</si>
  <si>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</si>
  <si>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</si>
  <si>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</si>
  <si>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</si>
  <si>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</si>
  <si>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</si>
  <si>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</si>
  <si>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</si>
  <si>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</si>
  <si>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</si>
  <si>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</si>
  <si>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</si>
  <si>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</si>
  <si>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</si>
  <si>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</si>
  <si>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</si>
  <si>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</si>
  <si>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</si>
  <si>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</si>
  <si>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</si>
  <si>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</si>
  <si>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</si>
  <si>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</si>
  <si>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</si>
  <si>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</si>
  <si>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</si>
  <si>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</si>
  <si>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</si>
  <si>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</si>
  <si>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</si>
  <si>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</si>
  <si>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</si>
  <si>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</si>
  <si>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</si>
  <si>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</si>
  <si>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</si>
  <si>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</si>
  <si>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</si>
  <si>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</si>
  <si>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</si>
  <si>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</si>
  <si>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</si>
  <si>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</si>
  <si>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</si>
  <si>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</si>
  <si>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</si>
  <si>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</si>
  <si>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</si>
  <si>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</si>
  <si>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</si>
  <si>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</si>
  <si>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</si>
  <si>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</si>
  <si>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</si>
  <si>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</si>
  <si>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</si>
  <si>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</si>
  <si>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</si>
  <si>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</si>
  <si>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</si>
  <si>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</si>
  <si>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</si>
  <si>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</si>
  <si>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</si>
  <si>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</si>
  <si>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</si>
  <si>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</si>
  <si>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</si>
  <si>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</si>
  <si>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</si>
  <si>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</si>
  <si>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</si>
  <si>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</si>
  <si>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</si>
  <si>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</si>
  <si>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</si>
  <si>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</si>
  <si>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</si>
  <si>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</si>
  <si>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</si>
  <si>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</si>
  <si>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</si>
  <si>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</si>
  <si>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</si>
  <si>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</si>
  <si>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</si>
  <si>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</si>
  <si>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</si>
  <si>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</si>
  <si>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</si>
  <si>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</si>
  <si>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</si>
  <si>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</si>
  <si>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</si>
  <si>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</si>
  <si>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</si>
  <si>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</si>
  <si>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</si>
  <si>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</si>
  <si>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</si>
  <si>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</si>
  <si>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</si>
  <si>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</si>
  <si>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</si>
  <si>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</si>
  <si>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</si>
  <si>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</si>
  <si>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</si>
  <si>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</si>
  <si>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</si>
  <si>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</si>
  <si>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</si>
  <si>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</si>
  <si>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</si>
  <si>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</si>
  <si>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</si>
  <si>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</si>
  <si>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</si>
  <si>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</si>
  <si>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</si>
  <si>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</si>
  <si>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</si>
  <si>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</si>
  <si>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</si>
  <si>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</si>
  <si>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</si>
  <si>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</si>
  <si>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</si>
  <si>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</si>
  <si>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</si>
  <si>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</si>
  <si>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</si>
  <si>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</si>
  <si>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</si>
  <si>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</si>
  <si>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</si>
  <si>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</si>
  <si>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</si>
  <si>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</si>
  <si>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</si>
  <si>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</si>
  <si>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</si>
  <si>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</si>
  <si>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</si>
  <si>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</si>
  <si>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</si>
  <si>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</si>
  <si>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</si>
  <si>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</si>
  <si>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</si>
  <si>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</si>
  <si>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</si>
  <si>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</si>
  <si>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</si>
  <si>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</si>
  <si>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</si>
  <si>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</si>
  <si>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</si>
  <si>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</si>
  <si>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</si>
  <si>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</si>
  <si>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</si>
  <si>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</si>
  <si>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</si>
  <si>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</si>
  <si>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</si>
  <si>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</si>
  <si>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</si>
  <si>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</si>
  <si>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</si>
  <si>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</si>
  <si>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</si>
  <si>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</si>
  <si>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</si>
  <si>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</si>
  <si>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</si>
  <si>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</si>
  <si>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</si>
  <si>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</si>
  <si>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</si>
  <si>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</si>
  <si>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</si>
  <si>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</si>
  <si>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</si>
  <si>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</si>
  <si>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</si>
  <si>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</si>
  <si>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</si>
  <si>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</si>
  <si>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</si>
  <si>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</si>
  <si>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</si>
  <si>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</si>
  <si>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</si>
  <si>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</si>
  <si>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</si>
  <si>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</si>
  <si>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</si>
  <si>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</si>
  <si>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</si>
  <si>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</si>
  <si>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</si>
  <si>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</si>
  <si>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</si>
  <si>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</si>
  <si>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</si>
  <si>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</si>
  <si>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</si>
  <si>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</si>
  <si>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</si>
  <si>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</si>
  <si>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</si>
  <si>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</si>
  <si>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</si>
  <si>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</si>
  <si>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</si>
  <si>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</si>
  <si>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</si>
  <si>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</si>
  <si>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</si>
  <si>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</si>
  <si>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</si>
  <si>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</si>
  <si>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</si>
  <si>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</si>
  <si>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</si>
  <si>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</si>
  <si>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</si>
  <si>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</si>
  <si>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</si>
  <si>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</si>
  <si>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</si>
  <si>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</si>
  <si>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</si>
  <si>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</si>
  <si>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</si>
  <si>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</si>
  <si>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</si>
  <si>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</si>
  <si>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</si>
  <si>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</si>
  <si>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</si>
  <si>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</si>
  <si>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</si>
  <si>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</si>
  <si>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</si>
  <si>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</si>
  <si>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</si>
  <si>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</si>
  <si>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</si>
  <si>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</si>
  <si>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</si>
  <si>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</si>
  <si>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</si>
  <si>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</si>
  <si>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</si>
  <si>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</si>
  <si>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</si>
  <si>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</si>
  <si>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</si>
  <si>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</si>
  <si>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</si>
  <si>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</si>
  <si>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</si>
  <si>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</si>
  <si>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</si>
  <si>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</si>
  <si>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</si>
  <si>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</si>
  <si>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</si>
  <si>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</si>
  <si>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</si>
  <si>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</si>
  <si>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</si>
  <si>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</si>
  <si>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</si>
  <si>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</si>
  <si>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</si>
  <si>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</si>
  <si>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</si>
  <si>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</si>
  <si>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</si>
  <si>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</si>
  <si>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</si>
  <si>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</si>
  <si>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</si>
  <si>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</si>
  <si>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</si>
  <si>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</si>
  <si>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</si>
  <si>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</si>
  <si>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</si>
  <si>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</si>
  <si>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</si>
  <si>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</si>
  <si>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</si>
  <si>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</si>
  <si>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</si>
  <si>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</si>
  <si>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</si>
  <si>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</si>
  <si>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</si>
  <si>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</si>
  <si>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</si>
  <si>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</si>
  <si>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</si>
  <si>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</si>
  <si>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</si>
  <si>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</si>
  <si>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</si>
  <si>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</si>
  <si>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</si>
  <si>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</si>
  <si>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</si>
  <si>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</si>
  <si>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</si>
  <si>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</si>
  <si>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</si>
  <si>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</si>
  <si>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</si>
  <si>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</si>
  <si>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</si>
  <si>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</si>
  <si>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</si>
  <si>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</si>
  <si>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</si>
  <si>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</si>
  <si>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</si>
  <si>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</si>
  <si>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</si>
  <si>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</si>
  <si>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</si>
  <si>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</si>
  <si>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</si>
  <si>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</si>
  <si>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</si>
  <si>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</si>
  <si>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</si>
  <si>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</si>
  <si>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</si>
  <si>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</si>
  <si>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</si>
  <si>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</si>
  <si>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</si>
  <si>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</si>
  <si>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</si>
  <si>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</si>
  <si>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</si>
  <si>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</si>
  <si>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</si>
  <si>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</si>
  <si>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</si>
  <si>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</si>
  <si>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</si>
  <si>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</si>
  <si>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</si>
  <si>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</si>
  <si>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</si>
  <si>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</si>
  <si>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</si>
  <si>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</si>
  <si>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</si>
  <si>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</si>
  <si>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</si>
  <si>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</si>
  <si>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</si>
  <si>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</si>
  <si>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</si>
  <si>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</si>
  <si>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</si>
  <si>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</si>
  <si>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</si>
  <si>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</si>
  <si>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</si>
  <si>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</si>
  <si>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</si>
  <si>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</si>
  <si>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</si>
  <si>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</si>
  <si>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</si>
  <si>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</si>
  <si>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</si>
  <si>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</si>
  <si>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</si>
  <si>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</si>
  <si>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</si>
  <si>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</si>
  <si>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</si>
  <si>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</si>
  <si>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</si>
  <si>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</si>
  <si>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</si>
  <si>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</si>
  <si>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</si>
  <si>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</si>
  <si>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</si>
  <si>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</si>
  <si>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</si>
  <si>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</si>
  <si>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</si>
  <si>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</si>
  <si>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</si>
  <si>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</si>
  <si>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</si>
  <si>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</si>
  <si>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</si>
  <si>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</si>
  <si>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</si>
  <si>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</si>
  <si>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</si>
  <si>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</si>
  <si>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</si>
  <si>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</si>
  <si>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</si>
  <si>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</si>
  <si>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</si>
  <si>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</si>
  <si>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</si>
  <si>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</si>
  <si>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</si>
  <si>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</si>
  <si>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</si>
  <si>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</si>
  <si>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</si>
  <si>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</si>
  <si>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</si>
  <si>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</si>
  <si>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</si>
  <si>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</si>
  <si>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</si>
  <si>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</si>
  <si>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</si>
  <si>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</si>
  <si>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</si>
  <si>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</si>
  <si>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</si>
  <si>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</si>
  <si>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</si>
  <si>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</si>
  <si>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</si>
  <si>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</si>
  <si>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</si>
  <si>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</si>
  <si>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</si>
  <si>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</si>
  <si>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</si>
  <si>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</si>
  <si>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</si>
  <si>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</si>
  <si>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</si>
  <si>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</si>
  <si>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</si>
  <si>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</si>
  <si>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</si>
  <si>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</si>
  <si>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</si>
  <si>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</si>
  <si>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</si>
  <si>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</si>
  <si>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</si>
  <si>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</si>
  <si>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</si>
  <si>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</si>
  <si>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</si>
  <si>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</si>
  <si>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</si>
  <si>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</si>
  <si>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</si>
  <si>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</si>
  <si>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</si>
  <si>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</si>
  <si>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</si>
  <si>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</si>
  <si>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</si>
  <si>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</si>
  <si>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</si>
  <si>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</si>
  <si>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</si>
  <si>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</si>
  <si>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</si>
  <si>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</si>
  <si>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</si>
  <si>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</si>
  <si>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</si>
  <si>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</si>
  <si>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</si>
  <si>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</si>
  <si>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</si>
  <si>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</si>
  <si>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</si>
  <si>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</si>
  <si>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</si>
  <si>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</si>
  <si>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</si>
  <si>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</si>
  <si>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</si>
  <si>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</si>
  <si>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</si>
  <si>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</si>
  <si>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</si>
  <si>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</si>
  <si>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</si>
  <si>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</si>
  <si>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</si>
  <si>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</si>
  <si>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</si>
  <si>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</si>
  <si>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</si>
  <si>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</si>
  <si>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</si>
  <si>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</si>
  <si>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</si>
  <si>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</si>
  <si>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</si>
  <si>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</si>
  <si>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</si>
  <si>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</si>
  <si>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</si>
  <si>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</si>
  <si>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</si>
  <si>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</si>
  <si>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</si>
  <si>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</si>
  <si>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</si>
  <si>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</si>
  <si>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</si>
  <si>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</si>
  <si>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</si>
  <si>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</si>
  <si>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</si>
  <si>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</si>
  <si>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</si>
  <si>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</si>
  <si>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</si>
  <si>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</si>
  <si>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</si>
  <si>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</si>
  <si>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</si>
  <si>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</si>
  <si>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</si>
  <si>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</si>
  <si>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</si>
  <si>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</si>
  <si>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</si>
  <si>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</si>
  <si>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</si>
  <si>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</si>
  <si>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</si>
  <si>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</si>
  <si>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</si>
  <si>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</si>
  <si>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</si>
  <si>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</si>
  <si>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</si>
  <si>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</si>
  <si>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</si>
  <si>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</si>
  <si>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</si>
  <si>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</si>
  <si>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</si>
  <si>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</si>
  <si>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</si>
  <si>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</si>
  <si>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</si>
  <si>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</si>
  <si>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</si>
  <si>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</si>
  <si>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</si>
  <si>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</si>
  <si>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</si>
  <si>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</si>
  <si>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</si>
  <si>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</si>
  <si>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</si>
  <si>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</si>
  <si>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</si>
  <si>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</si>
  <si>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</si>
  <si>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</si>
  <si>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</si>
  <si>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</si>
  <si>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</si>
  <si>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</si>
  <si>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</si>
  <si>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</si>
  <si>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</si>
  <si>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</si>
  <si>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</si>
  <si>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</si>
  <si>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</si>
  <si>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</si>
  <si>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</si>
  <si>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</si>
  <si>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</si>
  <si>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</si>
  <si>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</si>
  <si>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</si>
  <si>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</si>
  <si>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</si>
  <si>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</si>
  <si>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</si>
  <si>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</si>
  <si>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</si>
  <si>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</si>
  <si>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</si>
  <si>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</si>
  <si>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</si>
  <si>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</si>
  <si>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</si>
  <si>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</si>
  <si>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</si>
  <si>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</si>
  <si>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</si>
  <si>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</si>
  <si>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</si>
  <si>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</si>
  <si>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</si>
  <si>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</si>
  <si>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</si>
  <si>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</si>
  <si>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</si>
  <si>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</si>
  <si>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</si>
  <si>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</si>
  <si>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</si>
  <si>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</si>
  <si>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</si>
  <si>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</si>
  <si>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</si>
  <si>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</si>
  <si>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</si>
  <si>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</si>
  <si>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</si>
  <si>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</si>
  <si>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</si>
  <si>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</si>
  <si>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</si>
  <si>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</si>
  <si>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</si>
  <si>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</si>
  <si>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</si>
  <si>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</si>
  <si>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</si>
  <si>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</si>
  <si>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</si>
  <si>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</si>
  <si>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</si>
  <si>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</si>
  <si>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</si>
  <si>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</si>
  <si>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</si>
  <si>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</si>
  <si>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</si>
  <si>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</si>
  <si>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</si>
  <si>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</si>
  <si>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</si>
  <si>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</si>
  <si>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</si>
  <si>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</si>
  <si>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</si>
  <si>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</si>
  <si>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</si>
  <si>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</si>
  <si>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</si>
  <si>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</si>
  <si>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</si>
  <si>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</si>
  <si>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</si>
  <si>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</si>
  <si>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</si>
  <si>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</si>
  <si>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</si>
  <si>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</si>
  <si>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</si>
  <si>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</si>
  <si>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</si>
  <si>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</si>
  <si>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</si>
  <si>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</si>
  <si>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</si>
  <si>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</si>
  <si>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</si>
  <si>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</si>
  <si>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</si>
  <si>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</si>
  <si>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</si>
  <si>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</si>
  <si>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</si>
  <si>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</si>
  <si>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</si>
  <si>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</si>
  <si>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</si>
  <si>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</si>
  <si>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</si>
  <si>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</si>
  <si>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</si>
  <si>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</si>
  <si>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</si>
  <si>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</si>
  <si>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</si>
  <si>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</si>
  <si>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</si>
  <si>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</si>
  <si>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</si>
  <si>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</si>
  <si>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</si>
  <si>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</si>
  <si>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</si>
  <si>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</si>
  <si>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</si>
  <si>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</si>
  <si>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</si>
  <si>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</si>
  <si>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</si>
  <si>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</si>
  <si>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</si>
  <si>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</si>
  <si>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</si>
  <si>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</si>
  <si>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</si>
  <si>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</si>
  <si>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</si>
  <si>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</si>
  <si>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</si>
  <si>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</si>
  <si>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</si>
  <si>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</si>
  <si>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</si>
  <si>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</si>
  <si>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</si>
  <si>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</si>
  <si>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</si>
  <si>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</si>
  <si>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</si>
  <si>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</si>
  <si>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</si>
  <si>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</si>
  <si>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</si>
  <si>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</si>
  <si>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</si>
  <si>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</si>
  <si>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</si>
  <si>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</si>
  <si>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</si>
  <si>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</si>
  <si>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</si>
  <si>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</si>
  <si>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</si>
  <si>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</si>
  <si>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</si>
  <si>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</si>
  <si>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</si>
  <si>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</si>
  <si>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</si>
  <si>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</si>
  <si>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</si>
  <si>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</si>
  <si>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</si>
  <si>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</si>
  <si>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</si>
  <si>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</si>
  <si>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</si>
  <si>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</si>
  <si>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</si>
  <si>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</si>
  <si>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</si>
  <si>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</si>
  <si>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</si>
  <si>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</si>
  <si>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</si>
  <si>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</si>
  <si>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</si>
  <si>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</si>
  <si>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</si>
  <si>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</si>
  <si>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</si>
  <si>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</si>
  <si>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</si>
  <si>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</si>
  <si>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</si>
  <si>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</si>
  <si>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</si>
  <si>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</si>
  <si>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</si>
  <si>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</si>
  <si>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</si>
  <si>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</si>
  <si>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</si>
  <si>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</si>
  <si>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</si>
  <si>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</si>
  <si>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</si>
  <si>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</si>
  <si>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</si>
  <si>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</si>
  <si>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</si>
  <si>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</si>
  <si>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</si>
  <si>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</si>
  <si>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</si>
  <si>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</si>
  <si>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</si>
  <si>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</si>
  <si>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</si>
  <si>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</si>
  <si>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</si>
  <si>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</si>
  <si>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</si>
  <si>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</si>
  <si>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</si>
  <si>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</si>
  <si>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</si>
  <si>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</si>
  <si>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</si>
  <si>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</si>
  <si>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</si>
  <si>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</si>
  <si>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</si>
  <si>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</si>
  <si>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</si>
  <si>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</si>
  <si>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</si>
  <si>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</si>
  <si>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</si>
  <si>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</si>
  <si>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</si>
  <si>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</si>
  <si>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</si>
  <si>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</si>
  <si>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</si>
  <si>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</si>
  <si>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</si>
  <si>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</si>
  <si>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</si>
  <si>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</si>
  <si>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</si>
  <si>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</si>
  <si>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</si>
  <si>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</si>
  <si>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</si>
  <si>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</si>
  <si>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</si>
  <si>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</si>
  <si>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</si>
  <si>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</si>
  <si>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</si>
  <si>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</si>
  <si>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</si>
  <si>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</si>
  <si>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</si>
  <si>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</si>
  <si>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</si>
  <si>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</si>
  <si>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</si>
  <si>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</si>
  <si>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</si>
  <si>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</si>
  <si>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</si>
  <si>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</si>
  <si>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</si>
  <si>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</si>
  <si>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</si>
  <si>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</si>
  <si>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</si>
  <si>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</si>
  <si>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</si>
  <si>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</si>
  <si>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</si>
  <si>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</si>
  <si>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</si>
  <si>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</si>
  <si>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</si>
  <si>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</si>
  <si>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</si>
  <si>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</si>
  <si>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</si>
  <si>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</si>
  <si>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</si>
  <si>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</si>
  <si>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</si>
  <si>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</si>
  <si>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</si>
  <si>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</si>
  <si>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</si>
  <si>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</si>
  <si>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</si>
  <si>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</si>
  <si>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</si>
  <si>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</si>
  <si>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</si>
  <si>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</si>
  <si>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</si>
  <si>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</si>
  <si>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</si>
  <si>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</si>
  <si>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</si>
  <si>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</si>
  <si>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</si>
  <si>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</si>
  <si>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</si>
  <si>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</si>
  <si>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</si>
  <si>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</si>
  <si>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</si>
  <si>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</si>
  <si>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</si>
  <si>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</si>
  <si>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</si>
  <si>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</si>
  <si>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</si>
  <si>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</si>
  <si>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</si>
  <si>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</si>
  <si>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</si>
  <si>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</si>
  <si>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</si>
  <si>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</si>
  <si>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</si>
  <si>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</si>
  <si>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</si>
  <si>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</si>
  <si>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</si>
  <si>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</si>
  <si>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</si>
  <si>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</si>
  <si>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</si>
  <si>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</si>
  <si>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</si>
  <si>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</si>
  <si>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</si>
  <si>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</si>
  <si>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</si>
  <si>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</si>
  <si>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</si>
  <si>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</si>
  <si>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</si>
  <si>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</si>
  <si>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</si>
  <si>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</si>
  <si>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</si>
  <si>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</si>
  <si>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</si>
  <si>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</si>
  <si>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</si>
  <si>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</si>
  <si>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</si>
  <si>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</si>
  <si>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</si>
  <si>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</si>
  <si>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</si>
  <si>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</si>
  <si>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</si>
  <si>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</si>
  <si>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</si>
  <si>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</si>
  <si>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</si>
  <si>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</si>
  <si>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</si>
  <si>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</si>
  <si>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</si>
  <si>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</si>
  <si>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</si>
  <si>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</si>
  <si>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</si>
  <si>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</si>
  <si>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</si>
  <si>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</si>
  <si>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</si>
  <si>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</si>
  <si>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</si>
  <si>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</si>
  <si>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</si>
  <si>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</si>
  <si>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</si>
  <si>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</si>
  <si>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</si>
  <si>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</si>
  <si>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</si>
  <si>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</si>
  <si>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</si>
  <si>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</si>
  <si>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</si>
  <si>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</si>
  <si>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</si>
  <si>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</si>
  <si>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</si>
  <si>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</si>
  <si>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</si>
  <si>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</si>
  <si>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</si>
  <si>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</si>
  <si>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</si>
  <si>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</si>
  <si>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</si>
  <si>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</si>
  <si>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</si>
  <si>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</si>
  <si>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</si>
  <si>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</si>
  <si>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</si>
  <si>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</si>
  <si>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</si>
  <si>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</si>
  <si>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</si>
  <si>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</si>
  <si>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</si>
  <si>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</si>
  <si>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</si>
  <si>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</si>
  <si>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</si>
  <si>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</si>
  <si>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</si>
  <si>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</si>
  <si>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</si>
  <si>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</si>
  <si>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</si>
  <si>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</si>
  <si>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</si>
  <si>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</si>
  <si>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</si>
  <si>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</si>
  <si>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</si>
  <si>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</si>
  <si>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</si>
  <si>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</si>
  <si>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</si>
  <si>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</si>
  <si>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</si>
  <si>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</si>
  <si>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</si>
  <si>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</si>
  <si>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</si>
  <si>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</si>
  <si>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</si>
  <si>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</si>
  <si>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</si>
  <si>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</si>
  <si>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</si>
  <si>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</si>
  <si>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</si>
  <si>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</si>
  <si>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</si>
  <si>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</si>
  <si>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</si>
  <si>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</si>
  <si>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</si>
  <si>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</si>
  <si>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</si>
  <si>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</si>
  <si>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</si>
  <si>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</si>
  <si>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</si>
  <si>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</si>
  <si>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</si>
  <si>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</si>
  <si>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</si>
  <si>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</si>
  <si>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</si>
  <si>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</si>
  <si>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</si>
  <si>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</si>
  <si>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</si>
  <si>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</si>
  <si>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</si>
  <si>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</si>
  <si>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</si>
  <si>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</si>
  <si>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</si>
  <si>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</si>
  <si>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</si>
  <si>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</si>
  <si>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</si>
  <si>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</si>
  <si>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</si>
  <si>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</si>
  <si>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</si>
  <si>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</si>
  <si>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</si>
  <si>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</si>
  <si>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</si>
  <si>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</si>
  <si>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</si>
  <si>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</si>
  <si>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</si>
  <si>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</si>
  <si>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</si>
  <si>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</si>
  <si>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</si>
  <si>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</si>
  <si>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</si>
  <si>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</si>
  <si>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</si>
  <si>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</si>
  <si>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</si>
  <si>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</si>
  <si>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</si>
  <si>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</si>
  <si>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</si>
  <si>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</si>
  <si>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</si>
  <si>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</si>
  <si>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</si>
  <si>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</si>
  <si>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</si>
  <si>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</si>
  <si>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</si>
  <si>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</si>
  <si>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</si>
  <si>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</si>
  <si>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</si>
  <si>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</si>
  <si>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</si>
  <si>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</si>
  <si>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</si>
  <si>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</si>
  <si>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</si>
  <si>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</si>
  <si>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</si>
  <si>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</si>
  <si>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</si>
  <si>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</si>
  <si>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</si>
  <si>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</si>
  <si>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</si>
  <si>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</si>
  <si>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</si>
  <si>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</si>
  <si>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</si>
  <si>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</si>
  <si>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</si>
  <si>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</si>
  <si>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</si>
  <si>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</si>
  <si>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</si>
  <si>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</si>
  <si>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</si>
  <si>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</si>
  <si>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</si>
  <si>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</si>
  <si>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</si>
  <si>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</si>
  <si>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</si>
  <si>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</si>
  <si>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</si>
  <si>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</si>
  <si>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</si>
  <si>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</si>
  <si>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</si>
  <si>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</si>
  <si>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</si>
  <si>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</si>
  <si>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</si>
  <si>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</si>
  <si>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</si>
  <si>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</si>
  <si>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</si>
  <si>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</si>
  <si>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</si>
  <si>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</si>
  <si>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</si>
  <si>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</si>
  <si>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</si>
  <si>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</si>
  <si>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</si>
  <si>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</si>
  <si>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</si>
  <si>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</si>
  <si>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</si>
  <si>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</si>
  <si>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</si>
  <si>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</si>
  <si>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</si>
  <si>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</si>
  <si>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</si>
  <si>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</si>
  <si>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</si>
  <si>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</si>
  <si>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</si>
  <si>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</si>
  <si>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</si>
  <si>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</si>
  <si>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</si>
  <si>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</si>
  <si>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</si>
  <si>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</si>
  <si>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</si>
  <si>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</si>
  <si>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</si>
  <si>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</si>
  <si>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</si>
  <si>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</si>
  <si>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</si>
  <si>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</si>
  <si>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</si>
  <si>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</si>
  <si>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</si>
  <si>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</si>
  <si>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</si>
  <si>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</si>
  <si>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</si>
  <si>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</si>
  <si>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</si>
  <si>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</si>
  <si>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</si>
  <si>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</si>
  <si>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</si>
  <si>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</si>
  <si>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</si>
  <si>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</si>
  <si>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</si>
  <si>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</si>
  <si>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</si>
  <si>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</si>
  <si>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</si>
  <si>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</si>
  <si>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</si>
  <si>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</si>
  <si>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</si>
  <si>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</si>
  <si>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</si>
  <si>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</si>
  <si>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</si>
  <si>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</si>
  <si>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</si>
  <si>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</si>
  <si>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</si>
  <si>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</si>
  <si>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</si>
  <si>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</si>
  <si>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</si>
  <si>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</si>
  <si>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</si>
  <si>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</si>
  <si>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</si>
  <si>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</si>
  <si>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</si>
  <si>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</si>
  <si>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</si>
  <si>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</si>
  <si>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</si>
  <si>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</si>
  <si>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</si>
  <si>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</si>
  <si>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</si>
  <si>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</si>
  <si>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</si>
  <si>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</si>
  <si>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</si>
  <si>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</si>
  <si>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</si>
  <si>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</si>
  <si>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</si>
  <si>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</si>
  <si>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</si>
  <si>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</si>
  <si>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</si>
  <si>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</si>
  <si>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</si>
  <si>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</si>
  <si>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</si>
  <si>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</si>
  <si>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</si>
  <si>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</si>
  <si>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</si>
  <si>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</si>
  <si>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</si>
  <si>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</si>
  <si>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</si>
  <si>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</si>
  <si>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</si>
  <si>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</si>
  <si>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</si>
  <si>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</si>
  <si>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</si>
  <si>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</si>
  <si>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</si>
  <si>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</si>
  <si>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</si>
  <si>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</si>
  <si>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</si>
  <si>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</si>
  <si>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</si>
  <si>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</si>
  <si>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</si>
  <si>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</si>
  <si>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</si>
  <si>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</si>
  <si>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</si>
  <si>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</si>
  <si>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</si>
  <si>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</si>
  <si>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</si>
  <si>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</si>
  <si>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</si>
  <si>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</si>
  <si>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</si>
  <si>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</si>
  <si>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</si>
  <si>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</si>
  <si>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</si>
  <si>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</si>
  <si>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</si>
  <si>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</si>
  <si>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</si>
  <si>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</si>
  <si>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</si>
  <si>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</si>
  <si>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</si>
  <si>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</si>
  <si>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</si>
  <si>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</si>
  <si>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</si>
  <si>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</si>
  <si>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</si>
  <si>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</si>
  <si>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</si>
  <si>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</si>
  <si>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</si>
  <si>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</si>
  <si>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</si>
  <si>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</si>
  <si>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</si>
  <si>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</si>
  <si>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</si>
  <si>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</si>
  <si>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</si>
  <si>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</si>
  <si>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</si>
  <si>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</si>
  <si>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</si>
  <si>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</si>
  <si>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</si>
  <si>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</si>
  <si>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</si>
  <si>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</si>
  <si>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</si>
  <si>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</si>
  <si>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</si>
  <si>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</si>
  <si>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</si>
  <si>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</si>
  <si>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</si>
  <si>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</si>
  <si>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</si>
  <si>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</si>
  <si>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</si>
  <si>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</si>
  <si>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</si>
  <si>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</si>
  <si>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</si>
  <si>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</si>
  <si>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</si>
  <si>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</si>
  <si>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</si>
  <si>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</si>
  <si>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</si>
  <si>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</si>
  <si>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</si>
  <si>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</si>
  <si>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</si>
  <si>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</si>
  <si>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</si>
  <si>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</si>
  <si>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</si>
  <si>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</si>
  <si>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</si>
  <si>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</si>
  <si>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</si>
  <si>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</si>
  <si>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</si>
  <si>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</si>
  <si>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</si>
  <si>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</si>
  <si>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</si>
  <si>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</si>
  <si>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</si>
  <si>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</si>
  <si>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</si>
  <si>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</si>
  <si>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</si>
  <si>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</si>
  <si>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</si>
  <si>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</si>
  <si>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</si>
  <si>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</si>
  <si>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</si>
  <si>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</si>
  <si>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</si>
  <si>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</si>
  <si>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</si>
  <si>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</si>
  <si>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</si>
  <si>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</si>
  <si>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</si>
  <si>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</si>
  <si>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</si>
  <si>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</si>
  <si>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</si>
  <si>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</si>
  <si>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</si>
  <si>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</si>
  <si>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</si>
  <si>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</si>
  <si>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</si>
  <si>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</si>
  <si>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</si>
  <si>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</si>
  <si>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</si>
  <si>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</si>
  <si>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</si>
  <si>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</si>
  <si>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</si>
  <si>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</si>
  <si>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</si>
  <si>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</si>
  <si>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</si>
  <si>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</si>
  <si>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</si>
  <si>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</si>
  <si>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</si>
  <si>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</si>
  <si>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</si>
  <si>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</si>
  <si>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</si>
  <si>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</si>
  <si>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</si>
  <si>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</si>
  <si>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</si>
  <si>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</si>
  <si>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</si>
  <si>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</si>
  <si>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</si>
  <si>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</si>
  <si>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</si>
  <si>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</si>
  <si>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</si>
  <si>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</si>
  <si>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</si>
  <si>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</si>
  <si>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</si>
  <si>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</si>
  <si>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</si>
  <si>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</si>
  <si>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</si>
  <si>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</si>
  <si>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</si>
  <si>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</si>
  <si>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</si>
  <si>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</si>
  <si>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</si>
  <si>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</si>
  <si>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</si>
  <si>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</si>
  <si>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</si>
  <si>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</si>
  <si>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</si>
  <si>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</si>
  <si>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</si>
  <si>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</si>
  <si>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</si>
  <si>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</si>
  <si>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</si>
  <si>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</si>
  <si>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</si>
  <si>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</si>
  <si>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</si>
  <si>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</si>
  <si>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</si>
  <si>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</si>
  <si>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</si>
  <si>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</si>
  <si>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</si>
  <si>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</si>
  <si>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</si>
  <si>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</si>
  <si>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</si>
  <si>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</si>
  <si>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</si>
  <si>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</si>
  <si>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</si>
  <si>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</si>
  <si>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</si>
  <si>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</si>
  <si>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</si>
  <si>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</si>
  <si>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</si>
  <si>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</si>
  <si>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</si>
  <si>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</si>
  <si>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</si>
  <si>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</si>
  <si>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</si>
  <si>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</si>
  <si>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</si>
  <si>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</si>
  <si>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</si>
  <si>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</si>
  <si>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</si>
  <si>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</si>
  <si>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</si>
  <si>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</si>
  <si>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</si>
  <si>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</si>
  <si>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</si>
  <si>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</si>
  <si>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</si>
  <si>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</si>
  <si>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</si>
  <si>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</si>
  <si>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</si>
  <si>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</si>
  <si>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</si>
  <si>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</si>
  <si>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</si>
  <si>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</si>
  <si>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</si>
  <si>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</si>
  <si>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</si>
  <si>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</si>
  <si>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</si>
  <si>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</si>
  <si>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</si>
  <si>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</si>
  <si>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</si>
  <si>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</si>
  <si>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</si>
  <si>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</si>
  <si>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</si>
  <si>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</si>
  <si>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</si>
  <si>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</si>
  <si>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</si>
  <si>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</si>
  <si>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</si>
  <si>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</si>
  <si>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</si>
  <si>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</si>
  <si>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</si>
  <si>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</si>
  <si>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</si>
  <si>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</si>
  <si>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</si>
  <si>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</si>
  <si>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</si>
  <si>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</si>
  <si>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</si>
  <si>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</si>
  <si>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</si>
  <si>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</si>
  <si>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</si>
  <si>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</si>
  <si>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</si>
  <si>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</si>
  <si>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</si>
  <si>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</si>
  <si>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</si>
  <si>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</si>
  <si>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</si>
  <si>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</si>
  <si>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</si>
  <si>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</si>
  <si>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</si>
  <si>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</si>
  <si>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</si>
  <si>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</si>
  <si>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</si>
  <si>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</si>
  <si>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</si>
  <si>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</si>
  <si>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</si>
  <si>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</si>
  <si>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</si>
  <si>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</si>
  <si>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</si>
  <si>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</si>
  <si>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</si>
  <si>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</si>
  <si>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</si>
  <si>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</si>
  <si>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</si>
  <si>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</si>
  <si>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</si>
  <si>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</si>
  <si>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</si>
  <si>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</si>
  <si>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</si>
  <si>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</si>
  <si>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</si>
  <si>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</si>
  <si>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</si>
  <si>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</si>
  <si>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</si>
  <si>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</si>
  <si>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</si>
  <si>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</si>
  <si>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</si>
  <si>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</si>
  <si>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</si>
  <si>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</si>
  <si>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</si>
  <si>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</si>
  <si>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</si>
  <si>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</si>
  <si>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</si>
  <si>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</si>
  <si>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</si>
  <si>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</si>
  <si>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</si>
  <si>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</si>
  <si>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</si>
  <si>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</si>
  <si>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</si>
  <si>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</si>
  <si>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</si>
  <si>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</si>
  <si>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</si>
  <si>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</si>
  <si>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</si>
  <si>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</si>
  <si>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</si>
  <si>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</si>
  <si>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</si>
  <si>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</si>
  <si>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</si>
  <si>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</si>
  <si>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</si>
  <si>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</si>
  <si>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</si>
  <si>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</si>
  <si>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</si>
  <si>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</si>
  <si>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</si>
  <si>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</si>
  <si>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</si>
  <si>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</si>
  <si>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</si>
  <si>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</si>
  <si>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</si>
  <si>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</si>
  <si>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</si>
  <si>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</si>
  <si>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</si>
  <si>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</si>
  <si>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</si>
  <si>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</si>
  <si>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</si>
  <si>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</si>
  <si>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</si>
  <si>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</si>
  <si>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</si>
  <si>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</si>
  <si>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</si>
  <si>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</si>
  <si>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</si>
  <si>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</si>
  <si>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</si>
  <si>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</si>
  <si>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</si>
  <si>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</si>
  <si>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</si>
  <si>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</si>
  <si>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</si>
  <si>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</si>
  <si>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</si>
  <si>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</si>
  <si>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</si>
  <si>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</si>
  <si>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</si>
  <si>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</si>
  <si>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</si>
  <si>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</si>
  <si>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</si>
  <si>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</si>
  <si>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</si>
  <si>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</si>
  <si>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</si>
  <si>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</si>
  <si>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</si>
  <si>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</si>
  <si>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</si>
  <si>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</si>
  <si>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</si>
  <si>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</si>
  <si>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</si>
  <si>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</si>
  <si>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</si>
  <si>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</si>
  <si>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</si>
  <si>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</si>
  <si>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</si>
  <si>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</si>
  <si>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</si>
  <si>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</si>
  <si>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</si>
  <si>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</si>
  <si>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</si>
  <si>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</si>
  <si>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</si>
  <si>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</si>
  <si>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</si>
  <si>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</si>
  <si>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</si>
  <si>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</si>
  <si>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</si>
  <si>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</si>
  <si>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</si>
  <si>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</si>
  <si>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</si>
  <si>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</si>
  <si>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</si>
  <si>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</si>
  <si>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</si>
  <si>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</si>
  <si>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</si>
  <si>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</si>
  <si>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</si>
  <si>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</si>
  <si>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</si>
  <si>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</si>
  <si>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</si>
  <si>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</si>
  <si>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</si>
  <si>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</si>
  <si>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</si>
  <si>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</si>
  <si>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</si>
  <si>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</si>
  <si>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</si>
  <si>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</si>
  <si>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</si>
  <si>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</si>
  <si>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</si>
  <si>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</si>
  <si>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</si>
  <si>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</si>
  <si>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</si>
  <si>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</si>
  <si>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</si>
  <si>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</si>
  <si>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</si>
  <si>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</si>
  <si>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</si>
  <si>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</si>
  <si>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</si>
  <si>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</si>
  <si>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</si>
  <si>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</si>
  <si>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</si>
  <si>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</si>
  <si>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</si>
  <si>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</si>
  <si>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</si>
  <si>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</si>
  <si>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</si>
  <si>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</si>
  <si>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</si>
  <si>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</si>
  <si>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</si>
  <si>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</si>
  <si>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</si>
  <si>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</si>
  <si>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</si>
  <si>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</si>
  <si>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</si>
  <si>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</si>
  <si>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</si>
  <si>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</si>
  <si>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</si>
  <si>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</si>
  <si>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</si>
  <si>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</si>
  <si>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</si>
  <si>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</si>
  <si>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</si>
  <si>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</si>
  <si>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</si>
  <si>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</si>
  <si>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</si>
  <si>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</si>
  <si>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</si>
  <si>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</si>
  <si>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</si>
  <si>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</si>
  <si>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</si>
  <si>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</si>
  <si>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</si>
  <si>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</si>
  <si>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</si>
  <si>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</si>
  <si>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</si>
  <si>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</si>
  <si>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</si>
  <si>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</si>
  <si>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</si>
  <si>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</si>
  <si>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</si>
  <si>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</si>
  <si>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</si>
  <si>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</si>
  <si>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</si>
  <si>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</si>
  <si>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</si>
  <si>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</si>
  <si>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</si>
  <si>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</si>
  <si>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</si>
  <si>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</si>
  <si>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</si>
  <si>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</si>
  <si>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</si>
  <si>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</si>
  <si>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</si>
  <si>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</si>
  <si>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</si>
  <si>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</si>
  <si>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</si>
  <si>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</si>
  <si>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</si>
  <si>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</si>
  <si>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</si>
  <si>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</si>
  <si>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</si>
  <si>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</si>
  <si>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</si>
  <si>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</si>
  <si>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</si>
  <si>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</si>
  <si>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</si>
  <si>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</si>
  <si>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</si>
  <si>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</si>
  <si>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</si>
  <si>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</si>
  <si>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</si>
  <si>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</si>
  <si>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</si>
  <si>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</si>
  <si>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</si>
  <si>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</si>
  <si>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</si>
  <si>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</si>
  <si>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</si>
  <si>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</si>
  <si>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</si>
  <si>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</si>
  <si>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</si>
  <si>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</si>
  <si>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</si>
  <si>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</si>
  <si>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</si>
  <si>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</si>
  <si>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</si>
  <si>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</si>
  <si>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</si>
  <si>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</si>
  <si>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</si>
  <si>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</si>
  <si>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</si>
  <si>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</si>
  <si>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</si>
  <si>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</si>
  <si>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</si>
  <si>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</si>
  <si>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</si>
  <si>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</si>
  <si>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</si>
  <si>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</si>
  <si>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</si>
  <si>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</si>
  <si>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</si>
  <si>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</si>
  <si>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</si>
  <si>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</si>
  <si>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</si>
  <si>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</si>
  <si>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</si>
  <si>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</si>
  <si>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</si>
  <si>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</si>
  <si>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</si>
  <si>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</si>
  <si>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</si>
  <si>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</si>
  <si>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</si>
  <si>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</si>
  <si>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</si>
  <si>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</si>
  <si>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</si>
  <si>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</si>
  <si>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</si>
  <si>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</si>
  <si>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</si>
  <si>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</si>
  <si>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</si>
  <si>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</si>
  <si>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</si>
  <si>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</si>
  <si>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</si>
  <si>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</si>
  <si>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</si>
  <si>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</si>
  <si>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</si>
  <si>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</si>
  <si>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</si>
  <si>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</si>
  <si>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</si>
  <si>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</si>
  <si>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</si>
  <si>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</si>
  <si>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</si>
  <si>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</si>
  <si>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</si>
  <si>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</si>
  <si>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</si>
  <si>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</si>
  <si>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</si>
  <si>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</si>
  <si>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</si>
  <si>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</si>
  <si>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</si>
  <si>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</si>
  <si>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</si>
  <si>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</si>
  <si>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</si>
  <si>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</si>
  <si>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</si>
  <si>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</si>
  <si>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</si>
  <si>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</si>
  <si>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</si>
  <si>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</si>
  <si>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</si>
  <si>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</si>
  <si>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</si>
  <si>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</si>
  <si>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</si>
  <si>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</si>
  <si>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</si>
  <si>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</si>
  <si>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</si>
  <si>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</si>
  <si>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</si>
  <si>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</si>
  <si>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</si>
  <si>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</si>
  <si>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</si>
  <si>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</si>
  <si>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</si>
  <si>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</si>
  <si>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</si>
  <si>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</si>
  <si>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</si>
  <si>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</si>
  <si>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</si>
  <si>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</si>
  <si>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</si>
  <si>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</si>
  <si>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</si>
  <si>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</si>
  <si>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</si>
  <si>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</si>
  <si>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</si>
  <si>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</si>
  <si>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</si>
  <si>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</si>
  <si>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</si>
  <si>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</si>
  <si>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</si>
  <si>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</si>
  <si>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</si>
  <si>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</si>
  <si>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</si>
  <si>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</si>
  <si>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</si>
  <si>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</si>
  <si>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</si>
  <si>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</si>
  <si>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</si>
  <si>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</si>
  <si>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</si>
  <si>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</si>
  <si>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</si>
  <si>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</si>
  <si>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</si>
  <si>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</si>
  <si>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</si>
  <si>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</si>
  <si>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</si>
  <si>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</si>
  <si>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</si>
  <si>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</si>
  <si>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</si>
  <si>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</si>
  <si>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</si>
  <si>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</si>
  <si>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</si>
  <si>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</si>
  <si>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</si>
  <si>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</si>
  <si>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</si>
  <si>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</si>
  <si>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</si>
  <si>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</si>
  <si>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</si>
  <si>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</si>
  <si>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</si>
  <si>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</si>
  <si>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</si>
  <si>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</si>
  <si>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</si>
  <si>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</si>
  <si>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</si>
  <si>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</si>
  <si>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</si>
  <si>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</si>
  <si>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</si>
  <si>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</si>
  <si>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</si>
  <si>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</si>
  <si>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</si>
  <si>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</si>
  <si>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</si>
  <si>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</si>
  <si>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</si>
  <si>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</si>
  <si>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</si>
  <si>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</si>
  <si>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</si>
  <si>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</si>
  <si>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</si>
  <si>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</si>
  <si>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</si>
  <si>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</si>
  <si>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</si>
  <si>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</si>
  <si>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</si>
  <si>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</si>
  <si>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</si>
  <si>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</si>
  <si>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</si>
  <si>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</si>
  <si>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</si>
  <si>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</si>
  <si>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</si>
  <si>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</si>
  <si>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</si>
  <si>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</si>
  <si>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</si>
  <si>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</si>
  <si>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</si>
  <si>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</si>
  <si>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</si>
  <si>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</si>
  <si>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</si>
  <si>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</si>
  <si>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</si>
  <si>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</si>
  <si>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</si>
  <si>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</si>
  <si>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</si>
  <si>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</si>
  <si>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</si>
  <si>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</si>
  <si>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</si>
  <si>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</si>
  <si>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</si>
  <si>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</si>
  <si>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</si>
  <si>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</si>
  <si>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</si>
  <si>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</si>
  <si>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</si>
  <si>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</si>
  <si>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</si>
  <si>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</si>
  <si>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</si>
  <si>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</si>
  <si>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</si>
  <si>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</si>
  <si>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</si>
  <si>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</si>
  <si>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</si>
  <si>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</si>
  <si>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</si>
  <si>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</si>
  <si>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</si>
  <si>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</si>
  <si>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</si>
  <si>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</si>
  <si>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</si>
  <si>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</si>
  <si>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</si>
  <si>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</si>
  <si>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</si>
  <si>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</si>
  <si>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</si>
  <si>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</si>
  <si>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</si>
  <si>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</si>
  <si>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</si>
  <si>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</si>
  <si>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</si>
  <si>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</si>
  <si>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</si>
  <si>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</si>
  <si>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</si>
  <si>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</si>
  <si>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</si>
  <si>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</si>
  <si>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</si>
  <si>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</si>
  <si>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</si>
  <si>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</si>
  <si>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</si>
  <si>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</si>
  <si>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</si>
  <si>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</si>
  <si>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</si>
  <si>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</si>
  <si>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</si>
  <si>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</si>
  <si>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</si>
  <si>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</si>
  <si>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</si>
  <si>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</si>
  <si>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</si>
  <si>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</si>
  <si>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</si>
  <si>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</si>
  <si>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</si>
  <si>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</si>
  <si>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</si>
  <si>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</si>
  <si>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</si>
  <si>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</si>
  <si>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</si>
  <si>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</si>
  <si>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</si>
  <si>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</si>
  <si>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</si>
  <si>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</si>
  <si>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</si>
  <si>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</si>
  <si>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</si>
  <si>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</si>
  <si>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</si>
  <si>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</si>
  <si>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</si>
  <si>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</si>
  <si>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</si>
  <si>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</si>
  <si>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</si>
  <si>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</si>
  <si>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</si>
  <si>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</si>
  <si>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</si>
  <si>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</si>
  <si>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</si>
  <si>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</si>
  <si>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</si>
  <si>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</si>
  <si>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</si>
  <si>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</si>
  <si>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</si>
  <si>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</si>
  <si>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</si>
  <si>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</si>
  <si>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</si>
  <si>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</si>
  <si>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</si>
  <si>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</si>
  <si>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</si>
  <si>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</si>
  <si>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</si>
  <si>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</si>
  <si>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</si>
  <si>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</si>
  <si>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</si>
  <si>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</si>
  <si>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</si>
  <si>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</si>
  <si>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</si>
  <si>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</si>
  <si>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</si>
  <si>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</si>
  <si>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</si>
  <si>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</si>
  <si>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</si>
  <si>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</si>
  <si>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</si>
  <si>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</si>
  <si>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</si>
  <si>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</si>
  <si>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</si>
  <si>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</si>
  <si>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</si>
  <si>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</si>
  <si>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</si>
  <si>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</si>
  <si>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</si>
  <si>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</si>
  <si>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</si>
  <si>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</si>
  <si>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</si>
  <si>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</si>
  <si>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</si>
  <si>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</si>
  <si>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</si>
  <si>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</si>
  <si>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</si>
  <si>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</si>
  <si>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</si>
  <si>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</si>
  <si>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</si>
  <si>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</si>
  <si>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</si>
  <si>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</si>
  <si>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</si>
  <si>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</si>
  <si>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</si>
  <si>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</si>
  <si>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</si>
  <si>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</si>
  <si>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</si>
  <si>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</si>
  <si>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</si>
  <si>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</si>
  <si>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</si>
  <si>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</si>
  <si>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</si>
  <si>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</si>
  <si>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</si>
  <si>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</si>
  <si>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</si>
  <si>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</si>
  <si>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</si>
  <si>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</si>
  <si>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</si>
  <si>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</si>
  <si>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</si>
  <si>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</si>
  <si>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</si>
  <si>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</si>
  <si>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</si>
  <si>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</si>
  <si>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</si>
  <si>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</si>
  <si>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</si>
  <si>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</si>
  <si>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</si>
  <si>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</si>
  <si>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</si>
  <si>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</si>
  <si>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</si>
  <si>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</si>
  <si>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</si>
  <si>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</si>
  <si>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</si>
  <si>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</si>
  <si>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</si>
  <si>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</si>
  <si>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</si>
  <si>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</si>
  <si>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</si>
  <si>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</si>
  <si>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</si>
  <si>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</si>
  <si>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</si>
  <si>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</si>
  <si>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</si>
  <si>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</si>
  <si>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</si>
  <si>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</si>
  <si>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</si>
  <si>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</si>
  <si>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</si>
  <si>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</si>
  <si>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</si>
  <si>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</si>
  <si>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</si>
  <si>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</si>
  <si>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</si>
  <si>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</si>
  <si>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</si>
  <si>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</si>
  <si>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</si>
  <si>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</si>
  <si>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</si>
  <si>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</si>
  <si>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</si>
  <si>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</si>
  <si>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</si>
  <si>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</si>
  <si>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</si>
  <si>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</si>
  <si>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</si>
  <si>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</si>
  <si>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</si>
  <si>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</si>
  <si>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</si>
  <si>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</si>
  <si>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</si>
  <si>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</si>
  <si>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</si>
  <si>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</si>
  <si>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</si>
  <si>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</si>
  <si>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</si>
  <si>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</si>
  <si>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</si>
  <si>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</si>
  <si>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</si>
  <si>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</si>
  <si>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</si>
  <si>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</si>
  <si>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</si>
  <si>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</si>
  <si>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</si>
  <si>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</si>
  <si>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</si>
  <si>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</si>
  <si>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</si>
  <si>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</si>
  <si>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</si>
  <si>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</si>
  <si>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</si>
  <si>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</si>
  <si>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</si>
  <si>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</si>
  <si>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</si>
  <si>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</si>
  <si>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</si>
  <si>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</si>
  <si>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</si>
  <si>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</si>
  <si>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</si>
  <si>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</si>
  <si>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</si>
  <si>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</si>
  <si>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</si>
  <si>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</si>
  <si>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</si>
  <si>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</si>
  <si>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</si>
  <si>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</si>
  <si>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</si>
  <si>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</si>
  <si>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</si>
  <si>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</si>
  <si>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</si>
  <si>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</si>
  <si>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</si>
  <si>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</si>
  <si>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</si>
  <si>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</si>
  <si>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</si>
  <si>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</si>
  <si>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</si>
  <si>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</si>
  <si>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</si>
  <si>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</si>
  <si>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</si>
  <si>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</si>
  <si>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</si>
  <si>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</si>
  <si>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</si>
  <si>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</si>
  <si>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</si>
  <si>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</si>
  <si>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</si>
  <si>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</si>
  <si>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</si>
  <si>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</si>
  <si>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</si>
  <si>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</si>
  <si>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</si>
  <si>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</si>
  <si>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</si>
  <si>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</si>
  <si>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</si>
  <si>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</si>
  <si>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</si>
  <si>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</si>
  <si>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</si>
  <si>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</si>
  <si>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</si>
  <si>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</si>
  <si>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</si>
  <si>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</si>
  <si>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</si>
  <si>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</si>
  <si>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</si>
  <si>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</si>
  <si>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</si>
  <si>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</si>
  <si>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</si>
  <si>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</si>
  <si>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</si>
  <si>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</si>
  <si>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</si>
  <si>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</si>
  <si>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</si>
  <si>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</si>
  <si>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</si>
  <si>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</si>
  <si>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</si>
  <si>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</si>
  <si>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</si>
  <si>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</si>
  <si>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</si>
  <si>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</si>
  <si>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</si>
  <si>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</si>
  <si>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</si>
  <si>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</si>
  <si>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</si>
  <si>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</si>
  <si>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</si>
  <si>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</si>
  <si>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</si>
  <si>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</si>
  <si>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</si>
  <si>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</si>
  <si>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</si>
  <si>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</si>
  <si>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</si>
  <si>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</si>
  <si>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</si>
  <si>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</si>
  <si>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</si>
  <si>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</si>
  <si>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</si>
  <si>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</si>
  <si>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</si>
  <si>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</si>
  <si>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</si>
  <si>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</si>
  <si>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</si>
  <si>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</si>
  <si>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</si>
  <si>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</si>
  <si>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</si>
  <si>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</si>
  <si>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</si>
  <si>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</si>
  <si>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</si>
  <si>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</si>
  <si>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</si>
  <si>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</si>
  <si>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</si>
  <si>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</si>
  <si>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</si>
  <si>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</si>
  <si>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</si>
  <si>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</si>
  <si>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</si>
  <si>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</si>
  <si>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</si>
  <si>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</si>
  <si>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</si>
  <si>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</si>
  <si>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</si>
  <si>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</si>
  <si>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</si>
  <si>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</si>
  <si>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</si>
  <si>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</si>
  <si>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</si>
  <si>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</si>
  <si>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</si>
  <si>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</si>
  <si>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</si>
  <si>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</si>
  <si>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</si>
  <si>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</si>
  <si>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</si>
  <si>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</si>
  <si>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</si>
  <si>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</si>
  <si>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</si>
  <si>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</si>
  <si>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</si>
  <si>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</si>
  <si>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</si>
  <si>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</si>
  <si>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</si>
  <si>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</si>
  <si>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</si>
  <si>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</si>
  <si>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</si>
  <si>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</si>
  <si>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</si>
  <si>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</si>
  <si>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</si>
  <si>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</si>
  <si>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</si>
  <si>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</si>
  <si>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</si>
  <si>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</si>
  <si>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</si>
  <si>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</si>
  <si>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</si>
  <si>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</si>
  <si>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</si>
  <si>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</si>
  <si>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</si>
  <si>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</si>
  <si>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</si>
  <si>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</si>
  <si>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</si>
  <si>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</si>
  <si>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</si>
  <si>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</si>
  <si>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</si>
  <si>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</si>
  <si>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</si>
  <si>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</si>
  <si>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</si>
  <si>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</si>
  <si>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</si>
  <si>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</si>
  <si>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</si>
  <si>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</si>
  <si>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</si>
  <si>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</si>
  <si>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</si>
  <si>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</si>
  <si>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</si>
  <si>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</si>
  <si>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</si>
  <si>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</si>
  <si>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</si>
  <si>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</si>
  <si>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</si>
  <si>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</si>
  <si>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</si>
  <si>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</si>
  <si>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</si>
  <si>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</si>
  <si>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</si>
  <si>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</si>
  <si>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</si>
  <si>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</si>
  <si>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</si>
  <si>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</si>
  <si>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</si>
  <si>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</si>
  <si>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</si>
  <si>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</si>
  <si>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</si>
  <si>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</si>
  <si>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</si>
  <si>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</si>
  <si>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</si>
  <si>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</si>
  <si>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</si>
  <si>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</si>
  <si>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</si>
  <si>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</si>
  <si>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</si>
  <si>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</si>
  <si>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</si>
  <si>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</si>
  <si>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</si>
  <si>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</si>
  <si>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</si>
  <si>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</si>
  <si>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</si>
  <si>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</si>
  <si>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</si>
  <si>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</si>
  <si>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</si>
  <si>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</si>
  <si>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</si>
  <si>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</si>
  <si>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</si>
  <si>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</si>
  <si>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</si>
  <si>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</si>
  <si>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</si>
  <si>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</si>
  <si>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</si>
  <si>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</si>
  <si>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</si>
  <si>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</si>
  <si>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</si>
  <si>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</si>
  <si>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</si>
  <si>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</si>
  <si>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</si>
  <si>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</si>
  <si>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</si>
  <si>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</si>
  <si>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</si>
  <si>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</si>
  <si>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</si>
  <si>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</si>
  <si>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</si>
  <si>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</si>
  <si>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</si>
  <si>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</si>
  <si>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</si>
  <si>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</si>
  <si>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</si>
  <si>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</si>
  <si>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</si>
  <si>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</si>
  <si>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</si>
  <si>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</si>
  <si>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</si>
  <si>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</si>
  <si>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</si>
  <si>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</si>
  <si>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</si>
  <si>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</si>
  <si>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</si>
  <si>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</si>
  <si>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</si>
  <si>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</si>
  <si>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</si>
  <si>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</si>
  <si>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</si>
  <si>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</si>
  <si>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</si>
  <si>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</si>
  <si>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</si>
  <si>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</si>
  <si>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</si>
  <si>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</si>
  <si>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</si>
  <si>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</si>
  <si>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</si>
  <si>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</si>
  <si>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</si>
  <si>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</si>
  <si>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</si>
  <si>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</si>
  <si>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</si>
  <si>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</si>
  <si>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</si>
  <si>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</si>
  <si>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</si>
  <si>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</si>
  <si>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</si>
  <si>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</si>
  <si>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</si>
  <si>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</si>
  <si>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</si>
  <si>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</si>
  <si>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</si>
  <si>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</si>
  <si>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</si>
  <si>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</si>
  <si>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</si>
  <si>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</si>
  <si>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</si>
  <si>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</si>
  <si>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</si>
  <si>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</si>
  <si>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</si>
  <si>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</si>
  <si>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</si>
  <si>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</si>
  <si>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</si>
  <si>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</si>
  <si>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</si>
  <si>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</si>
  <si>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</si>
  <si>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</si>
  <si>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</si>
  <si>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</si>
  <si>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</si>
  <si>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</si>
  <si>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</si>
  <si>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</si>
  <si>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</si>
  <si>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</si>
  <si>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</si>
  <si>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</si>
  <si>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</si>
  <si>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</si>
  <si>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</si>
  <si>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</si>
  <si>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</si>
  <si>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</si>
  <si>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</si>
  <si>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</si>
  <si>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</si>
  <si>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</si>
  <si>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</si>
  <si>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</si>
  <si>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</si>
  <si>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</si>
  <si>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</si>
  <si>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</si>
  <si>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</si>
  <si>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</si>
  <si>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</si>
  <si>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</si>
  <si>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</si>
  <si>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</si>
  <si>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</si>
  <si>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</si>
  <si>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</si>
  <si>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</si>
  <si>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</si>
  <si>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</si>
  <si>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</si>
  <si>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</si>
  <si>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</si>
  <si>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</si>
  <si>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</si>
  <si>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</si>
  <si>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</si>
  <si>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</si>
  <si>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</si>
  <si>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</si>
  <si>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</si>
  <si>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</si>
  <si>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</si>
  <si>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</si>
  <si>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</si>
  <si>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</si>
  <si>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</si>
  <si>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</si>
  <si>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</si>
  <si>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</si>
  <si>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</si>
  <si>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</si>
  <si>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</si>
  <si>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10 Min</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</si>
  <si>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</si>
  <si>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</si>
  <si>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</si>
  <si>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</si>
  <si>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</si>
  <si>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</si>
  <si>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</si>
  <si>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</si>
  <si>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</si>
  <si>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</si>
  <si>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</si>
  <si>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</si>
  <si>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</si>
  <si>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</si>
  <si>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Site Has Access issue at Night</t>
  </si>
  <si>
    <t xml:space="preserve">	2025-10-01 19:20:23</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</si>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</sst>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268.88651481481793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15.26553101852187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5.7209259262890555E-2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45931.834940740744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45931.834940740744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45931.834940740744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45931.834940740744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45931.834940740744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45931.834940740744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45931.834940740744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45931.834940740744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45931.834940740744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45931.834940740744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45931.834940740744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45931.834940740744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45931.834940740744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45931.834940740744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45931.834940740744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45931.834940740744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45931.834940740744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45931.834940740744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45931.834940740744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45931.834940740744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45931.834940740744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45931.834940740744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45931.834940740744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45931.834940740744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45931.834940740744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45931.834940740744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45931.834940740744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45931.834940740744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45931.834940740744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45931.834940740744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45931.834940740744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45931.834940740744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45931.834940740744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45931.834940740744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45931.834940740744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45931.834940740744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45931.834940740744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45931.834940740744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45931.834940740744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45931.834940740744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45931.834940740744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45931.834940740744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45931.834940740744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45931.834940740744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45931.834940740744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45931.834940740744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45931.834940740744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45931.834940740744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45931.834940740744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45931.834940740744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45931.834940740744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45931.834940740744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45931.834940740744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45931.834940740744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45931.834940740744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45931.834940740744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45931.834940740744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45931.834940740744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45931.834940740744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45931.834940740744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45931.834940740744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45931.834940740744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45931.834940740744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45931.834940740744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45931.834940740744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45931.834940740744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45931.834940740744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45931.834940740744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45931.834940740744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45931.834940740744</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tabSelected="1" workbookViewId="0">
      <selection activeCell="K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240.18315833333327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125.10785740741267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106.83510277778259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8.6093736111142789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21370</v>
      </c>
      <c r="E7" s="131" t="s">
        <v>38964</v>
      </c>
      <c r="F7" s="146">
        <v>45931.703298611108</v>
      </c>
      <c r="G7" s="133">
        <f t="shared" ref="G7:G68" ca="1" si="0">IFERROR(NOW()-F7,"-")</f>
        <v>0.13164201389008667</v>
      </c>
      <c r="H7" s="146" t="s">
        <v>39059</v>
      </c>
      <c r="I7" s="18" t="str">
        <f>IFERROR(VLOOKUP(D7,DB!A:F,6,0),"")</f>
        <v>SCECO</v>
      </c>
      <c r="J7" s="18" t="str">
        <f>IFERROR(VLOOKUP(D7,DB!A:G,7,0),"")</f>
        <v>In progress</v>
      </c>
      <c r="K7" s="148"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47" t="str">
        <f>IFERROR(VLOOKUP(D8,DB!A:K,11,0),"")</f>
        <v>R2</v>
      </c>
      <c r="C8" s="18">
        <v>1</v>
      </c>
      <c r="D8" s="18" t="s">
        <v>30273</v>
      </c>
      <c r="E8" s="131" t="s">
        <v>38964</v>
      </c>
      <c r="F8" s="132">
        <v>45931.822060185186</v>
      </c>
      <c r="G8" s="133">
        <f t="shared" ca="1" si="0"/>
        <v>1.2880439811851829E-2</v>
      </c>
      <c r="H8" s="132">
        <v>45931.816099537034</v>
      </c>
      <c r="I8" s="147" t="str">
        <f>IFERROR(VLOOKUP(D8,DB!A:F,6,0),"")</f>
        <v>SCECO</v>
      </c>
      <c r="J8" s="147" t="str">
        <f>IFERROR(VLOOKUP(D8,DB!A:G,7,0),"")</f>
        <v>Vandalized</v>
      </c>
      <c r="K8" s="19" t="s">
        <v>39062</v>
      </c>
      <c r="L8" s="147"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47" t="str">
        <f>IFERROR(VLOOKUP(D9,DB!A:K,11,0),"")</f>
        <v/>
      </c>
      <c r="C9" s="18"/>
      <c r="D9" s="18"/>
      <c r="E9" s="131"/>
      <c r="F9" s="132"/>
      <c r="G9" s="133">
        <f t="shared" ca="1" si="0"/>
        <v>45931.834940624998</v>
      </c>
      <c r="H9" s="132"/>
      <c r="I9" s="147" t="str">
        <f>IFERROR(VLOOKUP(D9,DB!A:F,6,0),"")</f>
        <v/>
      </c>
      <c r="J9" s="147" t="str">
        <f>IFERROR(VLOOKUP(D9,DB!A:G,7,0),"")</f>
        <v/>
      </c>
      <c r="K9" s="19"/>
      <c r="L9" s="147"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47" t="str">
        <f>IFERROR(VLOOKUP(D10,DB!A:K,11,0),"")</f>
        <v/>
      </c>
      <c r="C10" s="18"/>
      <c r="D10" s="18"/>
      <c r="E10" s="131"/>
      <c r="F10" s="132"/>
      <c r="G10" s="133">
        <f t="shared" ca="1" si="0"/>
        <v>45931.834940624998</v>
      </c>
      <c r="H10" s="132"/>
      <c r="I10" s="147" t="str">
        <f>IFERROR(VLOOKUP(D10,DB!A:F,6,0),"")</f>
        <v/>
      </c>
      <c r="J10" s="147" t="str">
        <f>IFERROR(VLOOKUP(D10,DB!A:G,7,0),"")</f>
        <v/>
      </c>
      <c r="K10" s="19"/>
      <c r="L10" s="147"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t="shared" ca="1" si="0"/>
        <v>45931.834940624998</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t="shared" ca="1" si="0"/>
        <v>45931.834940624998</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t="shared" ca="1" si="0"/>
        <v>45931.834940624998</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t="shared" ca="1" si="0"/>
        <v>45931.834940624998</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t="shared" ca="1" si="0"/>
        <v>45931.834940624998</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t="shared" ca="1" si="0"/>
        <v>45931.834940624998</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t="shared" ca="1" si="0"/>
        <v>45931.834940624998</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t="shared" ca="1" si="0"/>
        <v>45931.834940624998</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t="shared" ca="1" si="0"/>
        <v>45931.834940624998</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t="shared" ca="1" si="0"/>
        <v>45931.834940624998</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t="shared" ca="1" si="0"/>
        <v>45931.834940624998</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t="shared" ca="1" si="0"/>
        <v>45931.834940624998</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t="shared" ca="1" si="0"/>
        <v>45931.834940624998</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t="shared" ca="1" si="0"/>
        <v>45931.834940624998</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t="shared" ca="1" si="0"/>
        <v>45931.834940624998</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t="shared" ca="1" si="0"/>
        <v>45931.834940624998</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t="shared" ca="1" si="0"/>
        <v>45931.834940624998</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t="shared" ca="1" si="0"/>
        <v>45931.834940624998</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t="shared" ca="1" si="0"/>
        <v>45931.834940624998</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t="shared" ca="1" si="0"/>
        <v>45931.834940624998</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t="shared" ca="1" si="0"/>
        <v>45931.834940624998</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t="shared" ca="1" si="0"/>
        <v>45931.834940624998</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t="shared" ca="1" si="0"/>
        <v>45931.834940624998</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t="shared" ca="1" si="0"/>
        <v>45931.834940624998</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t="shared" ca="1" si="0"/>
        <v>45931.834940624998</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t="shared" ca="1" si="0"/>
        <v>45931.834940624998</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t="shared" ca="1" si="0"/>
        <v>45931.834940624998</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t="shared" ca="1" si="0"/>
        <v>45931.834940624998</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t="shared" ca="1" si="0"/>
        <v>45931.834940624998</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t="shared" ca="1" si="0"/>
        <v>45931.834940624998</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t="shared" ca="1" si="0"/>
        <v>45931.834940624998</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t="shared" ca="1" si="0"/>
        <v>45931.834940624998</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t="shared" ca="1" si="0"/>
        <v>45931.834940624998</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t="shared" ca="1" si="0"/>
        <v>45931.834940624998</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t="shared" ca="1" si="0"/>
        <v>45931.834940624998</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t="shared" ca="1" si="0"/>
        <v>45931.834940624998</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t="shared" ca="1" si="0"/>
        <v>45931.834940624998</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t="shared" ca="1" si="0"/>
        <v>45931.834940624998</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t="shared" ca="1" si="0"/>
        <v>45931.834940624998</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t="shared" ca="1" si="0"/>
        <v>45931.834940624998</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t="shared" ca="1" si="0"/>
        <v>45931.834940624998</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t="shared" ca="1" si="0"/>
        <v>45931.834940624998</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t="shared" ca="1" si="0"/>
        <v>45931.834940624998</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t="shared" ca="1" si="0"/>
        <v>45931.834940624998</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t="shared" ca="1" si="0"/>
        <v>45931.834940624998</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t="shared" ca="1" si="0"/>
        <v>45931.834940624998</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t="shared" ca="1" si="0"/>
        <v>45931.834940624998</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t="shared" ca="1" si="0"/>
        <v>45931.834940624998</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t="shared" ca="1" si="0"/>
        <v>45931.834940624998</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t="shared" ca="1" si="0"/>
        <v>45931.834940624998</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t="shared" ca="1" si="0"/>
        <v>45931.834940624998</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t="shared" ca="1" si="0"/>
        <v>45931.834940624998</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t="shared" ca="1" si="0"/>
        <v>45931.834940624998</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t="shared" ca="1" si="0"/>
        <v>45931.834940624998</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t="shared" ca="1" si="0"/>
        <v>45931.834940624998</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t="shared" ca="1" si="0"/>
        <v>45931.834940624998</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t="shared" ca="1" si="0"/>
        <v>45931.834940624998</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t="shared" ca="1" si="0"/>
        <v>45931.834940624998</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t="shared" ref="G69:G132" ca="1" si="1">IFERROR(NOW()-F69,"-")</f>
        <v>45931.834940624998</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t="shared" ca="1" si="1"/>
        <v>45931.834940624998</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t="shared" ca="1" si="1"/>
        <v>45931.834940624998</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t="shared" ca="1" si="1"/>
        <v>45931.834940624998</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t="shared" ca="1" si="1"/>
        <v>45931.834940624998</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t="shared" ca="1" si="1"/>
        <v>45931.834940624998</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t="shared" ca="1" si="1"/>
        <v>45931.834940624998</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t="shared" ca="1" si="1"/>
        <v>45931.834940624998</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t="shared" ca="1" si="1"/>
        <v>45931.834940624998</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t="shared" ca="1" si="1"/>
        <v>45931.834940624998</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t="shared" ca="1" si="1"/>
        <v>45931.834940624998</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t="shared" ca="1" si="1"/>
        <v>45931.834940624998</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t="shared" ca="1" si="1"/>
        <v>45931.834940624998</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t="shared" ca="1" si="1"/>
        <v>45931.834940624998</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t="shared" ca="1" si="1"/>
        <v>45931.834940624998</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t="shared" ca="1" si="1"/>
        <v>45931.834940624998</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t="shared" ca="1" si="1"/>
        <v>45931.834940624998</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t="shared" ca="1" si="1"/>
        <v>45931.834940624998</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t="shared" ca="1" si="1"/>
        <v>45931.834940624998</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t="shared" ca="1" si="1"/>
        <v>45931.834940624998</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t="shared" ca="1" si="1"/>
        <v>45931.834940624998</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t="shared" ca="1" si="1"/>
        <v>45931.834940624998</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t="shared" ca="1" si="1"/>
        <v>45931.834940624998</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t="shared" ca="1" si="1"/>
        <v>45931.834940624998</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t="shared" ca="1" si="1"/>
        <v>45931.834940624998</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t="shared" ca="1" si="1"/>
        <v>45931.834940624998</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t="shared" ca="1" si="1"/>
        <v>45931.834940624998</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t="shared" ca="1" si="1"/>
        <v>45931.834940624998</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t="shared" ca="1" si="1"/>
        <v>45931.834940624998</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t="shared" ca="1" si="1"/>
        <v>45931.834940624998</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t="shared" ca="1" si="1"/>
        <v>45931.834940624998</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t="shared" ca="1" si="1"/>
        <v>45931.834940624998</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t="shared" ca="1" si="1"/>
        <v>45931.834940624998</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t="shared" ca="1" si="1"/>
        <v>45931.834940624998</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t="shared" ca="1" si="1"/>
        <v>45931.834940624998</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t="shared" ca="1" si="1"/>
        <v>45931.834940624998</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t="shared" ca="1" si="1"/>
        <v>45931.834940624998</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t="shared" ca="1" si="1"/>
        <v>45931.834940624998</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t="shared" ca="1" si="1"/>
        <v>45931.834940624998</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t="shared" ca="1" si="1"/>
        <v>45931.834940624998</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t="shared" ca="1" si="1"/>
        <v>45931.834940624998</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t="shared" ca="1" si="1"/>
        <v>45931.834940624998</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t="shared" ca="1" si="1"/>
        <v>45931.834940624998</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t="shared" ca="1" si="1"/>
        <v>45931.834940624998</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t="shared" ca="1" si="1"/>
        <v>45931.834940624998</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t="shared" ca="1" si="1"/>
        <v>45931.834940624998</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t="shared" ca="1" si="1"/>
        <v>45931.834940624998</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t="shared" ca="1" si="1"/>
        <v>45931.834940624998</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t="shared" ca="1" si="1"/>
        <v>45931.834940624998</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t="shared" ca="1" si="1"/>
        <v>45931.834940624998</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t="shared" ca="1" si="1"/>
        <v>45931.834940624998</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t="shared" ca="1" si="1"/>
        <v>45931.834940624998</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t="shared" ca="1" si="1"/>
        <v>45931.834940624998</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t="shared" ca="1" si="1"/>
        <v>45931.834940624998</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t="shared" ca="1" si="1"/>
        <v>45931.834940624998</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t="shared" ca="1" si="1"/>
        <v>45931.834940624998</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t="shared" ca="1" si="1"/>
        <v>45931.834940624998</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t="shared" ca="1" si="1"/>
        <v>45931.834940624998</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t="shared" ca="1" si="1"/>
        <v>45931.834940624998</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t="shared" ca="1" si="1"/>
        <v>45931.834940624998</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t="shared" ca="1" si="1"/>
        <v>45931.834940624998</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t="shared" ca="1" si="1"/>
        <v>45931.834940624998</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t="shared" ca="1" si="1"/>
        <v>45931.834940624998</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t="shared" ca="1" si="1"/>
        <v>45931.834940624998</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t="shared" ref="G133:G196" ca="1" si="2">IFERROR(NOW()-F133,"-")</f>
        <v>45931.834940624998</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t="shared" ca="1" si="2"/>
        <v>45931.834940624998</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t="shared" ca="1" si="2"/>
        <v>45931.834940624998</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t="shared" ca="1" si="2"/>
        <v>45931.834940624998</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t="shared" ca="1" si="2"/>
        <v>45931.834940624998</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t="shared" ca="1" si="2"/>
        <v>45931.834940624998</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t="shared" ca="1" si="2"/>
        <v>45931.834940624998</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t="shared" ca="1" si="2"/>
        <v>45931.834940624998</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t="shared" ca="1" si="2"/>
        <v>45931.834940624998</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t="shared" ca="1" si="2"/>
        <v>45931.834940624998</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t="shared" ca="1" si="2"/>
        <v>45931.834940624998</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t="shared" ca="1" si="2"/>
        <v>45931.834940624998</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t="shared" ca="1" si="2"/>
        <v>45931.834940624998</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t="shared" ca="1" si="2"/>
        <v>45931.834940624998</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t="shared" ca="1" si="2"/>
        <v>45931.834940624998</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t="shared" ca="1" si="2"/>
        <v>45931.834940624998</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t="shared" ca="1" si="2"/>
        <v>45931.834940624998</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t="shared" ca="1" si="2"/>
        <v>45931.834940624998</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t="shared" ca="1" si="2"/>
        <v>45931.834940624998</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t="shared" ca="1" si="2"/>
        <v>45931.834940624998</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t="shared" ca="1" si="2"/>
        <v>45931.834940624998</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t="shared" ca="1" si="2"/>
        <v>45931.834940624998</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t="shared" ca="1" si="2"/>
        <v>45931.834940624998</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t="shared" ca="1" si="2"/>
        <v>45931.834940624998</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t="shared" ca="1" si="2"/>
        <v>45931.834940624998</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t="shared" ca="1" si="2"/>
        <v>45931.834940624998</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t="shared" ca="1" si="2"/>
        <v>45931.834940624998</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t="shared" ca="1" si="2"/>
        <v>45931.834940624998</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t="shared" ca="1" si="2"/>
        <v>45931.834940624998</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t="shared" ca="1" si="2"/>
        <v>45931.834940624998</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t="shared" ca="1" si="2"/>
        <v>45931.834940624998</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t="shared" ca="1" si="2"/>
        <v>45931.834940624998</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t="shared" ca="1" si="2"/>
        <v>45931.834940624998</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t="shared" ca="1" si="2"/>
        <v>45931.834940624998</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t="shared" ca="1" si="2"/>
        <v>45931.834940624998</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t="shared" ca="1" si="2"/>
        <v>45931.834940624998</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t="shared" ca="1" si="2"/>
        <v>45931.834940624998</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t="shared" ca="1" si="2"/>
        <v>45931.834940624998</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t="shared" ca="1" si="2"/>
        <v>45931.834940624998</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t="shared" ca="1" si="2"/>
        <v>45931.834940624998</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t="shared" ca="1" si="2"/>
        <v>45931.834940624998</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t="shared" ca="1" si="2"/>
        <v>45931.834940624998</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t="shared" ca="1" si="2"/>
        <v>45931.834940624998</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t="shared" ca="1" si="2"/>
        <v>45931.834940624998</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t="shared" ca="1" si="2"/>
        <v>45931.834940624998</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t="shared" ca="1" si="2"/>
        <v>45931.834940624998</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t="shared" ca="1" si="2"/>
        <v>45931.834940624998</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t="shared" ca="1" si="2"/>
        <v>45931.834940624998</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t="shared" ca="1" si="2"/>
        <v>45931.834940624998</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t="shared" ca="1" si="2"/>
        <v>45931.834940624998</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t="shared" ca="1" si="2"/>
        <v>45931.834940624998</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t="shared" ca="1" si="2"/>
        <v>45931.834940624998</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t="shared" ca="1" si="2"/>
        <v>45931.834940624998</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t="shared" ca="1" si="2"/>
        <v>45931.834940624998</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t="shared" ca="1" si="2"/>
        <v>45931.834940624998</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t="shared" ca="1" si="2"/>
        <v>45931.834940624998</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t="shared" ca="1" si="2"/>
        <v>45931.834940624998</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t="shared" ca="1" si="2"/>
        <v>45931.834940624998</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t="shared" ca="1" si="2"/>
        <v>45931.834940624998</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t="shared" ca="1" si="2"/>
        <v>45931.834940624998</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t="shared" ca="1" si="2"/>
        <v>45931.834940624998</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t="shared" ca="1" si="2"/>
        <v>45931.834940624998</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t="shared" ca="1" si="2"/>
        <v>45931.834940624998</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t="shared" ca="1" si="2"/>
        <v>45931.834940624998</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t="shared" ref="G197:G260" ca="1" si="3">IFERROR(NOW()-F197,"-")</f>
        <v>45931.834940624998</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t="shared" ca="1" si="3"/>
        <v>45931.834940624998</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t="shared" ca="1" si="3"/>
        <v>45931.834940624998</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t="shared" ca="1" si="3"/>
        <v>45931.834940624998</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t="shared" ca="1" si="3"/>
        <v>45931.834940624998</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t="shared" ca="1" si="3"/>
        <v>45931.834940624998</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t="shared" ca="1" si="3"/>
        <v>45931.834940624998</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t="shared" ca="1" si="3"/>
        <v>45931.834940624998</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t="shared" ca="1" si="3"/>
        <v>45931.834940624998</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t="shared" ca="1" si="3"/>
        <v>45931.834940624998</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t="shared" ca="1" si="3"/>
        <v>45931.834940624998</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t="shared" ca="1" si="3"/>
        <v>45931.834940624998</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t="shared" ca="1" si="3"/>
        <v>45931.834940624998</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t="shared" ca="1" si="3"/>
        <v>45931.834940624998</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t="shared" ca="1" si="3"/>
        <v>45931.834940624998</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t="shared" ca="1" si="3"/>
        <v>45931.834940624998</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t="shared" ca="1" si="3"/>
        <v>45931.834940624998</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t="shared" ca="1" si="3"/>
        <v>45931.834940624998</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t="shared" ca="1" si="3"/>
        <v>45931.834940624998</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t="shared" ca="1" si="3"/>
        <v>45931.834940624998</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t="shared" ca="1" si="3"/>
        <v>45931.834940624998</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t="shared" ca="1" si="3"/>
        <v>45931.834940624998</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t="shared" ca="1" si="3"/>
        <v>45931.834940624998</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t="shared" ca="1" si="3"/>
        <v>45931.834940624998</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t="shared" ca="1" si="3"/>
        <v>45931.834940624998</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t="shared" ca="1" si="3"/>
        <v>45931.834940624998</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t="shared" ca="1" si="3"/>
        <v>45931.834940624998</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t="shared" ca="1" si="3"/>
        <v>45931.834940624998</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t="shared" ca="1" si="3"/>
        <v>45931.834940624998</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t="shared" ca="1" si="3"/>
        <v>45931.834940624998</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t="shared" ca="1" si="3"/>
        <v>45931.834940624998</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t="shared" ca="1" si="3"/>
        <v>45931.834940624998</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t="shared" ca="1" si="3"/>
        <v>45931.834940624998</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t="shared" ca="1" si="3"/>
        <v>45931.834940624998</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t="shared" ca="1" si="3"/>
        <v>45931.834940624998</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t="shared" ca="1" si="3"/>
        <v>45931.834940624998</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t="shared" ca="1" si="3"/>
        <v>45931.834940624998</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t="shared" ca="1" si="3"/>
        <v>45931.834940624998</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t="shared" ca="1" si="3"/>
        <v>45931.834940624998</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t="shared" ca="1" si="3"/>
        <v>45931.834940624998</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t="shared" ca="1" si="3"/>
        <v>45931.834940624998</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t="shared" ca="1" si="3"/>
        <v>45931.834940624998</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t="shared" ca="1" si="3"/>
        <v>45931.834940624998</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t="shared" ca="1" si="3"/>
        <v>45931.834940624998</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t="shared" ca="1" si="3"/>
        <v>45931.834940624998</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t="shared" ca="1" si="3"/>
        <v>45931.834940624998</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t="shared" ca="1" si="3"/>
        <v>45931.834940624998</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t="shared" ca="1" si="3"/>
        <v>45931.834940624998</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t="shared" ca="1" si="3"/>
        <v>45931.834940624998</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t="shared" ca="1" si="3"/>
        <v>45931.834940624998</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t="shared" ca="1" si="3"/>
        <v>45931.834940624998</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t="shared" ca="1" si="3"/>
        <v>45931.834940624998</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t="shared" ca="1" si="3"/>
        <v>45931.834940624998</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t="shared" ca="1" si="3"/>
        <v>45931.834940624998</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t="shared" ca="1" si="3"/>
        <v>45931.834940624998</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t="shared" ca="1" si="3"/>
        <v>45931.834940624998</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t="shared" ca="1" si="3"/>
        <v>45931.834940624998</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t="shared" ca="1" si="3"/>
        <v>45931.834940624998</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t="shared" ca="1" si="3"/>
        <v>45931.834940624998</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t="shared" ca="1" si="3"/>
        <v>45931.834940624998</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t="shared" ca="1" si="3"/>
        <v>45931.834940624998</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t="shared" ca="1" si="3"/>
        <v>45931.834940624998</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t="shared" ca="1" si="3"/>
        <v>45931.834940624998</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t="shared" ca="1" si="3"/>
        <v>45931.834940624998</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t="shared" ref="G261:G324" ca="1" si="4">IFERROR(NOW()-F261,"-")</f>
        <v>45931.834940624998</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t="shared" ca="1" si="4"/>
        <v>45931.834940624998</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t="shared" ca="1" si="4"/>
        <v>45931.834940624998</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t="shared" ca="1" si="4"/>
        <v>45931.834940624998</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t="shared" ca="1" si="4"/>
        <v>45931.834940624998</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t="shared" ca="1" si="4"/>
        <v>45931.834940624998</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t="shared" ca="1" si="4"/>
        <v>45931.834940624998</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t="shared" ca="1" si="4"/>
        <v>45931.834940624998</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t="shared" ca="1" si="4"/>
        <v>45931.834940624998</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t="shared" ca="1" si="4"/>
        <v>45931.834940624998</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t="shared" ca="1" si="4"/>
        <v>45931.834940624998</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t="shared" ca="1" si="4"/>
        <v>45931.834940624998</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t="shared" ca="1" si="4"/>
        <v>45931.834940624998</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t="shared" ca="1" si="4"/>
        <v>45931.834940624998</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t="shared" ca="1" si="4"/>
        <v>45931.834940624998</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t="shared" ca="1" si="4"/>
        <v>45931.834940624998</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t="shared" ca="1" si="4"/>
        <v>45931.834940624998</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t="shared" ca="1" si="4"/>
        <v>45931.834940624998</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t="shared" ca="1" si="4"/>
        <v>45931.834940624998</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t="shared" ca="1" si="4"/>
        <v>45931.834940624998</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t="shared" ca="1" si="4"/>
        <v>45931.834940624998</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t="shared" ca="1" si="4"/>
        <v>45931.834940624998</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t="shared" ca="1" si="4"/>
        <v>45931.834940624998</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t="shared" ca="1" si="4"/>
        <v>45931.834940624998</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t="shared" ca="1" si="4"/>
        <v>45931.834940624998</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t="shared" ca="1" si="4"/>
        <v>45931.834940624998</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t="shared" ca="1" si="4"/>
        <v>45931.834940624998</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t="shared" ca="1" si="4"/>
        <v>45931.834940624998</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t="shared" ca="1" si="4"/>
        <v>45931.834940624998</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t="shared" ca="1" si="4"/>
        <v>45931.834940624998</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t="shared" ca="1" si="4"/>
        <v>45931.834940624998</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t="shared" ca="1" si="4"/>
        <v>45931.834940624998</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t="shared" ca="1" si="4"/>
        <v>45931.834940624998</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t="shared" ca="1" si="4"/>
        <v>45931.834940624998</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t="shared" ca="1" si="4"/>
        <v>45931.834940624998</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t="shared" ca="1" si="4"/>
        <v>45931.834940624998</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t="shared" ca="1" si="4"/>
        <v>45931.834940624998</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t="shared" ca="1" si="4"/>
        <v>45931.834940624998</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t="shared" ca="1" si="4"/>
        <v>45931.834940624998</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t="shared" ca="1" si="4"/>
        <v>45931.834940624998</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t="shared" ca="1" si="4"/>
        <v>45931.834940624998</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t="shared" ca="1" si="4"/>
        <v>45931.834940624998</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t="shared" ca="1" si="4"/>
        <v>45931.834940624998</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t="shared" ca="1" si="4"/>
        <v>45931.834940624998</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t="shared" ca="1" si="4"/>
        <v>45931.834940624998</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t="shared" ca="1" si="4"/>
        <v>45931.834940624998</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t="shared" ca="1" si="4"/>
        <v>45931.834940624998</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t="shared" ca="1" si="4"/>
        <v>45931.834940624998</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t="shared" ca="1" si="4"/>
        <v>45931.834940624998</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t="shared" ca="1" si="4"/>
        <v>45931.834940624998</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t="shared" ca="1" si="4"/>
        <v>45931.834940624998</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t="shared" ca="1" si="4"/>
        <v>45931.834940624998</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t="shared" ca="1" si="4"/>
        <v>45931.834940624998</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t="shared" ca="1" si="4"/>
        <v>45931.834940624998</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t="shared" ca="1" si="4"/>
        <v>45931.834940624998</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t="shared" ca="1" si="4"/>
        <v>45931.834940624998</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t="shared" ca="1" si="4"/>
        <v>45931.834940624998</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t="shared" ca="1" si="4"/>
        <v>45931.834940624998</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t="shared" ca="1" si="4"/>
        <v>45931.834940624998</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t="shared" ca="1" si="4"/>
        <v>45931.834940624998</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t="shared" ca="1" si="4"/>
        <v>45931.834940624998</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t="shared" ca="1" si="4"/>
        <v>45931.834940624998</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t="shared" ca="1" si="4"/>
        <v>45931.834940624998</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t="shared" ca="1" si="4"/>
        <v>45931.834940624998</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t="shared" ref="G325:G365" ca="1" si="5">IFERROR(NOW()-F325,"-")</f>
        <v>45931.834940624998</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t="shared" ca="1" si="5"/>
        <v>45931.834940624998</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t="shared" ca="1" si="5"/>
        <v>45931.834940624998</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t="shared" ca="1" si="5"/>
        <v>45931.834940624998</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t="shared" ca="1" si="5"/>
        <v>45931.834940624998</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t="shared" ca="1" si="5"/>
        <v>45931.834940624998</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t="shared" ca="1" si="5"/>
        <v>45931.834940624998</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t="shared" ca="1" si="5"/>
        <v>45931.834940624998</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t="shared" ca="1" si="5"/>
        <v>45931.834940624998</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t="shared" ca="1" si="5"/>
        <v>45931.834940624998</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t="shared" ca="1" si="5"/>
        <v>45931.834940624998</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t="shared" ca="1" si="5"/>
        <v>45931.834940624998</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t="shared" ca="1" si="5"/>
        <v>45931.834940624998</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t="shared" ca="1" si="5"/>
        <v>45931.834940624998</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t="shared" ca="1" si="5"/>
        <v>45931.834940624998</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t="shared" ca="1" si="5"/>
        <v>45931.834940624998</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t="shared" ca="1" si="5"/>
        <v>45931.834940624998</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t="shared" ca="1" si="5"/>
        <v>45931.834940624998</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t="shared" ca="1" si="5"/>
        <v>45931.834940624998</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t="shared" ca="1" si="5"/>
        <v>45931.834940624998</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t="shared" ca="1" si="5"/>
        <v>45931.834940624998</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t="shared" ca="1" si="5"/>
        <v>45931.834940624998</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t="shared" ca="1" si="5"/>
        <v>45931.834940624998</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t="shared" ca="1" si="5"/>
        <v>45931.834940624998</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t="shared" ca="1" si="5"/>
        <v>45931.834940624998</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t="shared" ca="1" si="5"/>
        <v>45931.834940624998</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t="shared" ca="1" si="5"/>
        <v>45931.834940624998</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t="shared" ca="1" si="5"/>
        <v>45931.834940624998</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t="shared" ca="1" si="5"/>
        <v>45931.834940624998</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t="shared" ca="1" si="5"/>
        <v>45931.834940624998</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t="shared" ca="1" si="5"/>
        <v>45931.834940624998</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t="shared" ca="1" si="5"/>
        <v>45931.834940624998</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t="shared" ca="1" si="5"/>
        <v>45931.834940624998</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t="shared" ca="1" si="5"/>
        <v>45931.834940624998</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t="shared" ca="1" si="5"/>
        <v>45931.834940624998</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t="shared" ca="1" si="5"/>
        <v>45931.834940624998</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t="shared" ca="1" si="5"/>
        <v>45931.834940624998</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t="shared" ca="1" si="5"/>
        <v>45931.834940624998</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t="shared" ca="1" si="5"/>
        <v>45931.834940624998</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t="shared" ca="1" si="5"/>
        <v>45931.834940624998</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t="shared" ca="1" si="5"/>
        <v>45931.834940624998</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45931.834940740744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45931.834940740744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45931.834940740744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45931.834940740744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45931.834940740744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45931.834940740744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45931.834940740744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45931.834940740744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45931.834940740744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45931.834940740744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45931.834940740744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45931.834940624998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45931.834940624998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45931.834940624998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45931.834940624998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45931.834940740744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45931.834940740744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45931.834940740744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45931.834940740744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45931.834940740744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45931.834940740744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45931.834940740744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45931.834940740744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45931.834940740744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45931.834940740744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45931.834940740744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45931.834940740744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45931.834940740744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45931.834940740744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45931.834940740744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45931.834940740744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45931.834940740744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45931.834940740744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45931.834940740744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45931.834940740744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45931.834940740744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45931.834940740744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45931.834940740744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45931.834940740744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45931.834940740744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45931.834940740744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45931.834940740744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45931.834940740744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45931.834940740744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45931.834940740744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45931.834940740744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45931.834940740744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45931.834940740744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45931.834940740744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45931.834940740744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45931.834940740744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45931.834940740744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45931.834940740744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45931.834940740744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45931.834940740744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45931.834940740744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45931.834940740744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45931.834940740744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45931.834940740744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45931.834940740744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45931.834940740744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45931.834940740744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45931.834940740744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45931.834940740744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45931.834940740744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45931.834940740744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45931.834940740744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45931.834940740744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45931.834940740744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45931.834940740744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45931.834940740744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45931.834940740744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45931.834940740744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45931.834940740744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45931.834940740744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45931.834940740744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45931.834940740744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45931.834940740744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45931.834940740744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45931.834940740744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45931.834940740744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45931.834940740744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45931.834940740744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45931.834940740744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45931.834940740744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45931.834940740744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45931.834940740744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45931.834940740744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45931.834940740744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45931.834940740744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45931.834940740744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45931.834940740744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45931.834940740744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45931.834940740744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45931.834940740744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45931.834940740744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45931.834940740744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45931.834940740744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45931.834940740744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45931.834940740744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45931.834940740744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45931.834940740744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45931.834940740744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45931.834940740744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45931.834940740744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45931.834940740744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45931.834940740744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45931.834940740744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45931.834940740744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45931.834940740744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45931.834940740744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45931.834940740744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45931.834940740744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45931.834940740744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45931.834940740744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45931.834940740744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45931.834940740744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45931.834940740744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45931.834940740744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45931.834940740744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45931.834940740744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45931.834940740744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45931.834940740744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45931.834940740744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45931.834940740744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45931.834940740744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45931.834940740744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45931.834940740744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45931.834940740744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45931.834940740744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45931.834940740744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45931.834940740744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45931.834940740744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45931.834940740744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45931.834940740744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45931.834940740744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45931.834940740744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45931.834940740744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45931.834940740744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45931.834940740744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45931.834940740744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45931.834940740744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45931.834940740744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45931.834940740744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45931.834940740744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45931.834940740744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45931.834940740744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45931.834940740744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45931.834940740744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45931.834940740744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45931.834940740744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45931.834940740744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45931.834940740744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45931.834940740744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45931.834940740744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45931.834940740744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45931.834940740744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45931.834940740744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45931.834940740744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45931.834940740744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45931.834940740744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45931.834940740744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45931.834940740744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45931.834940740744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45931.834940740744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45931.834940740744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45931.834940740744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45931.834940740744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45931.834940740744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45931.834940740744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45931.834940740744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45931.834940740744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45931.834940740744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45931.834940740744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45931.834940740744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45931.834940740744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45931.834940740744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45931.834940740744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45931.834940740744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45931.834940740744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45931.834940740744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45931.834940740744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45931.834940740744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45931.834940740744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45931.834940740744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45931.834940740744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45931.834940740744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45931.834940740744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45931.834940740744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45931.834940740744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45931.834940740744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45931.834940740744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45931.834940740744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45931.834940740744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45931.834940740744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45931.834940740744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45931.834940740744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45931.834940740744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45931.834940740744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45931.834940740744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45931.834940740744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45931.834940740744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45931.834940740744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45931.834940740744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45931.834940740744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45931.834940740744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45931.834940740744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45931.834940740744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45931.834940740744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45931.834940740744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45931.834940740744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45931.834940740744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45931.834940740744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45931.834940740744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45931.834940740744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45931.834940740744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45931.834940740744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45931.834940740744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45931.834940740744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45931.834940740744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45931.834940740744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45931.834940740744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45931.834940740744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45931.834940740744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45931.834940740744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45931.834940740744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45931.834940740744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45931.834940740744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45931.834940740744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45931.834940740744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45931.834940740744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45931.834940740744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45931.834940740744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45931.834940740744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45931.834940740744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45931.834940740744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45931.834940740744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45931.834940740744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45931.834940740744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45931.834940740744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45931.834940740744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45931.834940740744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45931.834940740744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45931.834940740744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45931.834940740744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45931.834940740744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45931.834940740744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45931.834940740744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45931.834940740744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45931.834940740744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45931.834940740744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45931.834940740744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45931.834940740744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45931.834940740744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45931.834940740744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45931.834940740744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45931.834940740744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45931.834940740744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45931.834940740744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45931.834940740744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45931.834940740744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45931.834940740744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45931.834940740744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45931.834940740744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45931.834940740744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45931.834940740744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45931.834940740744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45931.834940740744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45931.834940740744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45931.834940740744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45931.834940740744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45931.834940740744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45931.834940740744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45931.834940740744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45931.834940740744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45931.834940740744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45931.834940740744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45931.834940740744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45931.834940740744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45931.834940740744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45931.834940740744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45931.834940740744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45931.834940740744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45931.834940740744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45931.834940740744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45931.834940740744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45931.834940740744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45931.834940740744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45931.834940740744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45931.834940740744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45931.834940740744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45931.834940740744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45931.834940740744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45931.834940740744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45931.834940740744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45931.834940740744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45931.834940740744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45931.834940740744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45931.834940740744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45931.834940740744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45931.834940740744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45931.834940740744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45931.834940740744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45931.834940740744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45931.834940740744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45931.834940740744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45931.834940740744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45931.834940740744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45931.834940740744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45931.834940740744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45931.834940740744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45931.834940740744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45931.834940740744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45931.834940740744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45931.834940740744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45931.834940740744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45931.834940740744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45931.834940740744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45931.834940740744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45931.834940740744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45931.834940740744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45931.834940740744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45931.834940740744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45931.834940740744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45931.834940740744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45931.834940740744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45931.834940740744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45931.834940740744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45931.834940740744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45931.834940740744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45931.834940740744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45931.834940740744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45931.834940740744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45931.834940740744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45931.834940740744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45931.834940740744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45931.834940740744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45931.834940740744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45931.834940740744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45931.834940740744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45931.834940740744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45931.834940740744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45931.834940740744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45931.834940740744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45931.834940740744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45931.834940740744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45931.834940740744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45931.834940740744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45931.834940740744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45931.834940740744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45931.834940740744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45931.834940740744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45931.834940740744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45931.834940740744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45931.834940740744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45931.834940740744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45931.834940740744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45931.834940740744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45931.834940740744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45931.834940740744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45931.834940740744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45931.834940740744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45931.834940740744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45931.834940740744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45931.834940740744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45931.834940740744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45931.834940740744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45931.834940740744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45931.834940740744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45931.834940740744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45931.834940740744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45931.834940740744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45931.834940740744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45931.834940740744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45931.834940740744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45931.834940740744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45931.834940740744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45931.834940740744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45931.834940740744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45931.834940740744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45931.834940740744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45931.834940740744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45931.834940740744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45931.834940740744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45931.834940740744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45931.834940740744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45931.834940740744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45931.834940740744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45931.834940740744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45931.834940740744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45931.834940740744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45931.834940740744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45931.834940740744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45931.834940740744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45931.834940740744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45931.834940740744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45931.834940740744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45931.834940740744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45931.834940740744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45931.834940740744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45931.834940740744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45931.834940740744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45931.834940740744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45931.834940740744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45931.834940740744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45931.834940740744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45931.834940740744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45931.834940740744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45931.834940740744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45931.834940740744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45931.834940740744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45931.834940740744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45931.834940740744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45931.834940740744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45931.834940740744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45931.834940740744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45931.834940740744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45931.834940740744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45931.834940740744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45931.834940740744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45931.834940740744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45931.834940740744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45931.834940740744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45931.834940740744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45931.834940740744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45931.834940740744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45931.834940740744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45931.834940740744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45931.834940740744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45931.834940740744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45931.834940740744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45931.834940740744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45931.834940740744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45931.834940740744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45931.834940740744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45931.834940740744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45931.834940740744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45931.834940740744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45931.834940740744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45931.834940740744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45931.834940740744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45931.834940740744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45931.834940740744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45931.834940740744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45931.834940740744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45931.834940740744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45931.834940740744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45931.834940740744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45931.834940740744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45931.834940740744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45931.834940740744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45931.834940740744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45931.834940740744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45931.834940740744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45931.834940740744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45931.834940740744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45931.834940740744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45931.834940740744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45931.834940740744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45931.834940740744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45931.834940740744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45931.834940740744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45931.834940740744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45931.834940740744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45931.834940740744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45931.834940740744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45931.834940740744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45931.834940740744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45931.834940740744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45931.834940740744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45931.834940740744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45931.834940740744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45931.834940740744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45931.834940740744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45931.834940740744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45931.834940740744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45931.834940740744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45931.834940740744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45931.834940740744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45931.834940740744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45931.834940740744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45931.834940740744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45931.834940740744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45931.834940740744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45931.834940740744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45931.834940740744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45931.834940740744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45931.834940740744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45931.834940740744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45931.834940740744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45931.834940740744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45931.834940740744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45931.834940740744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45931.834940740744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45931.834940740744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45931.834940740744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45931.834940740744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45931.834940740744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45931.834940740744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45931.834940740744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45931.834940740744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45931.834940740744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45931.834940740744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45931.834940740744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45931.834940740744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45931.834940740744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45931.834940740744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45931.834940740744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45931.834940740744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45931.834940740744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45931.834940740744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45931.834940740744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45931.834940740744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45931.834940740744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45931.834940740744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45931.834940740744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45931.834940740744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45931.834940740744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45931.834940740744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45931.834940740744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45931.834940740744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45931.834940740744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45931.834940740744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45931.834940740744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45931.834940740744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45931.834940740744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45931.834940740744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45931.834940740744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45931.834940740744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45931.834940740744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45931.834940740744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45931.834940740744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45931.834940740744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45931.834940740744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45931.834940740744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45931.834940740744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45931.834940740744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45931.834940740744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45931.834940740744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45931.834940740744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45931.834940740744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45931.834940740744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45931.834940740744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45931.834940740744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45931.834940740744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45931.834940740744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45931.834940740744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45931.834940740744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45931.834940740744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45931.834940740744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45931.834940740744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45931.834940740744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45931.834940740744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45931.834940740744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45931.834940740744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45931.834940740744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45931.834940740744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45931.834940740744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45931.834940740744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45931.834940740744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45931.834940740744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45931.834940740744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45931.834940740744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45931.834940740744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45931.834940740744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45931.834940740744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45931.834940740744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45931.834940740744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45931.834940740744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45931.834940740744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45931.834940740744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45931.834940740744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45931.834940740744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45931.834940740744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45931.834940740744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45931.834940740744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45931.834940740744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45931.834940740744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45931.834940740744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45931.834940740744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45931.834940740744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45931.834940740744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45931.834940740744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45931.834940740744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45931.834940740744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45931.834940740744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45931.834940740744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45931.834940740744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45931.834940740744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45931.834940740744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45931.834940740744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45931.834940740744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45931.834940740744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45931.834940740744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45931.834940740744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45931.834940740744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45931.834940740744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45931.834940740744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45931.834940740744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45931.834940740744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45931.834940740744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45931.834940740744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45931.834940740744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45931.834940740744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45931.834940740744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45931.834940740744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45931.834940740744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45931.834940740744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45931.834940740744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45931.834940740744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45931.834940740744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45931.834940740744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45931.834940740744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45931.834940740744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45931.834940740744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45931.834940740744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45931.834940740744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45931.834940740744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45931.834940740744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45931.834940740744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45931.834940740744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45931.834940740744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45931.834940740744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45931.834940740744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45931.834940740744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45931.834940740744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45931.834940740744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45931.834940740744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45931.834940740744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45931.834940740744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45931.834940740744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45931.834940740744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45931.834940740744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45931.834940740744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45931.834940740744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45931.834940740744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45931.834940740744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45931.834940740744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45931.834940740744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45931.834940740744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45931.834940740744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45931.834940740744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45931.834940740744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45931.834940740744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45931.834940740744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45931.834940740744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45931.834940740744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45931.834940740744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45931.834940740744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45931.834940740744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45931.834940740744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45931.834940740744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45931.834940740744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45931.834940740744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45931.834940740744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45931.834940740744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45931.834940740744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45931.834940740744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45931.834940740744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45931.834940740744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45931.834940740744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45931.834940740744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45931.834940740744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45931.834940740744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45931.834940740744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45931.834940740744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45931.834940740744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45931.834940740744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45931.834940740744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45931.834940740744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45931.834940740744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45931.834940740744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45931.834940740744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45931.834940740744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45931.834940740744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45931.834940740744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45931.834940740744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45931.834940740744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45931.834940740744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45931.834940740744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45931.834940740744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45931.834940740744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45931.834940740744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45931.834940740744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45931.834940740744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45931.834940740744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45931.834940740744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45931.834940740744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45931.834940740744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45931.834940740744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45931.834940740744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45931.834940740744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45931.834940740744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45931.834940740744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45931.834940740744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45931.834940740744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45931.834940740744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45931.834940740744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45931.834940740744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45931.834940740744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45931.834940740744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45931.834940740744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45931.834940740744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45931.834940740744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45931.834940740744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45931.834940740744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45931.834940740744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45931.834940740744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45931.834940740744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45931.834940740744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45931.834940740744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45931.834940740744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45931.834940740744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45931.834940740744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45931.834940740744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45931.834940740744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45931.834940740744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45931.834940740744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45931.834940740744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45931.834940740744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45931.834940740744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45931.834940740744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45931.834940740744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45931.834940740744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45931.834940740744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45931.834940740744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45931.834940740744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45931.834940740744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45931.834940740744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45931.834940740744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45931.834940740744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45931.834940740744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45931.834940740744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45931.834940740744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45931.834940740744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45931.834940740744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45931.834940740744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45931.834940740744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45931.834940740744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45931.834940740744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45931.834940740744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45931.834940740744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45931.834940740744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45931.834940740744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45931.834940740744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45931.834940740744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45931.834940740744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45931.834940740744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45931.834940740744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45931.834940740744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45931.834940740744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45931.834940740744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45931.834940740744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45931.834940740744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45931.834940740744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45931.834940740744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45931.834940740744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45931.834940740744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45931.834940740744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45931.834940740744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45931.834940740744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45931.834940740744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45931.834940740744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45931.834940740744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45931.834940740744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45931.834940740744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45931.834940740744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45931.834940740744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45931.834940740744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45931.834940740744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45931.834940740744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45931.834940740744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45931.834940740744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45931.834940740744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45931.834940740744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45931.834940740744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45931.834940740744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45931.834940740744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45931.834940740744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45931.834940740744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45931.834940740744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45931.834940740744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45931.834940740744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45931.834940740744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45931.834940740744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45931.834940740744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45931.834940740744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45931.834940740744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45931.834940740744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45931.834940740744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45931.834940740744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45931.834940740744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45931.834940740744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45931.834940740744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45931.834940740744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45931.834940740744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45931.834940740744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45931.834940740744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45931.834940740744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45931.834940740744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45931.834940740744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45931.834940740744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45931.834940740744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45931.834940740744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45931.834940740744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45931.834940740744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45931.834940740744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45931.834940740744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45931.834940740744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45931.834940740744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45931.834940740744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45931.834940740744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45931.834940740744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45931.834940740744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45931.834940740744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45931.834940740744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45931.834940740744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45931.834940740744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45931.834940740744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45931.834940740744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45931.834940740744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45931.834940740744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45931.834940740744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45931.834940740744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45931.834940740744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45931.834940740744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45931.834940740744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45931.834940740744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45931.834940740744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45931.834940740744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45931.834940740744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45931.834940740744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45931.834940740744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45931.834940740744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45931.834940740744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45931.834940740744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45931.834940740744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45931.834940740744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45931.834940740744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45931.834940740744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45931.834940740744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45931.834940740744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45931.834940740744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45931.834940740744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45931.834940740744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45931.834940740744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45931.834940740744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45931.834940740744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45931.834940740744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45931.834940740744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45931.834940740744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45931.834940740744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45931.834940740744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45931.834940740744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45931.834940740744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45931.834940740744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45931.834940740744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45931.834940740744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45931.834940740744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45931.834940740744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45931.834940740744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45931.834940740744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45931.834940740744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45931.834940740744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45931.834940740744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45931.834940740744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45931.834940740744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45931.834940740744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45931.834940740744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45931.834940740744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45931.834940740744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45931.834940740744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45931.834940740744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45931.834940740744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45931.834940740744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45931.834940740744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45931.834940740744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45931.834940740744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45931.834940740744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45931.834940740744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45931.834940740744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45931.834940740744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45931.834940740744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45931.834940740744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45931.834940740744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45931.834940740744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45931.834940740744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45931.834940740744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45931.834940740744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45931.834940740744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45931.834940740744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45931.834940740744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45931.834940740744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45931.834940740744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45931.834940740744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45931.834940740744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45931.834940740744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45931.834940740744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45931.834940740744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45931.834940740744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45931.834940740744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45931.834940740744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45931.834940740744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45931.834940740744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45931.834940740744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45931.834940740744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45931.834940740744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45931.834940740744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45931.834940740744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45931.834940740744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45931.834940740744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45931.834940740744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45931.834940740744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45931.834940740744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45931.834940740744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45931.834940740744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45931.834940740744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45931.834940740744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45931.834940740744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45931.834940740744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45931.834940740744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45931.834940740744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45931.834940740744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45931.834940740744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45931.834940740744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45931.834940740744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45931.834940740744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45931.834940740744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45931.834940740744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45931.834940740744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45931.834940740744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45931.834940740744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45931.834940740744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45931.834940740744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45931.834940740744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45931.834940740744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45931.834940740744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45931.834940740744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45931.834940740744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45931.834940740744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45931.834940740744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45931.834940740744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45931.834940740744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45931.834940740744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45931.834940740744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45931.834940740744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45931.834940740744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45931.834940740744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45931.834940740744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45931.834940740744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45931.834940740744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45931.834940740744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45931.834940740744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45931.834940740744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45931.834940740744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45931.834940740744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45931.834940740744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45931.834940740744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45931.834940740744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45931.834940740744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45931.834940740744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45931.834940740744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45931.834940740744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45931.834940740744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45931.834940740744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45931.834940740744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45931.834940740744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45931.834940740744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45931.834940740744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45931.834940740744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45931.834940740744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45931.834940740744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45931.834940740744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45931.834940740744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45931.834940740744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45931.834940740744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45931.834940740744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45931.834940740744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45931.834940740744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45931.834940740744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45931.834940740744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45931.834940740744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45931.834940740744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45931.834940740744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45931.834940740744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45931.834940740744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45931.834940740744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45931.834940740744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45931.834940740744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45931.834940740744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45931.834940740744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45931.834940740744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45931.834940740744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45931.834940740744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45931.834940740744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45931.834940740744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45931.834940740744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45931.834940740744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45931.834940740744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45931.834940740744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45931.834940740744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45931.834940740744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45931.834940740744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45931.834940740744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45931.834940740744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45931.834940740744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45931.834940740744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45931.834940740744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45931.834940740744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45931.834940740744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45931.834940740744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45931.834940740744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45931.834940740744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45931.834940740744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45931.834940740744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45931.834940740744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45931.834940740744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45931.834940740744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45931.834940740744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45931.834940740744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45931.834940740744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45931.834940740744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45931.834940740744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45931.834940740744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45931.834940740744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45931.834940740744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45931.834940740744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45931.834940740744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45931.834940740744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45931.834940740744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45931.834940740744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45931.834940740744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45931.834940740744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45931.834940740744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45931.834940740744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45931.834940740744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45931.834940740744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45931.834940740744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45931.834940740744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45931.834940740744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45931.834940740744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45931.834940740744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45931.834940740744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45931.834940740744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45931.834940740744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45931.834940740744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45931.834940740744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45931.834940740744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45931.834940740744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45931.834940740744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45931.834940740744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45931.834940740744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45931.834940740744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45931.834940740744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45931.834940740744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45931.834940740744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45931.834940740744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45931.834940740744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45931.834940740744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45931.834940740744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45931.834940740744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45931.834940740744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45931.834940740744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45931.834940740744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45931.834940740744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45931.834940740744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45931.834940740744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45931.834940740744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45931.834940740744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45931.834940740744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45931.834940740744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45931.834940740744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45931.834940740744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45931.834940740744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45931.834940740744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45931.834940740744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45931.834940740744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45931.834940740744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45931.834940740744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45931.834940740744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45931.834940740744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45931.834940740744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45931.834940740744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45931.834940740744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45931.834940740744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45931.834940740744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45931.834940740744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45931.834940740744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45931.834940740744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45931.834940740744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45931.834940740744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45931.834940740744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45931.834940740744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45931.834940740744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45931.834940740744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45931.834940740744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45931.834940740744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45931.834940740744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45931.834940740744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45931.834940740744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45931.834940740744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45931.834940740744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45931.834940740744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45931.834940740744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45931.834940740744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45931.834940740744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45931.834940740744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45931.834940740744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45931.834940740744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45931.834940740744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45931.834940740744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45931.834940740744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45931.834940740744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45931.834940740744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45931.834940740744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45931.834940740744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45931.834940740744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45931.834940740744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45931.834940740744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45931.834940740744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45931.834940740744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45931.834940740744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45931.834940740744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45931.834940740744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45931.834940740744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45931.834940740744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45931.834940740744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45931.834940740744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45931.834940740744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45931.834940740744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45931.834940740744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45931.834940740744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45931.834940740744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45931.834940740744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45931.834940740744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45931.834940740744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45931.834940740744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45931.834940740744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45931.834940740744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45931.834940740744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45931.834940740744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45931.834940740744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45931.834940740744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45931.834940740744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45931.834940740744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45931.834940740744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45931.834940740744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45931.834940740744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45931.834940740744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45931.834940740744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45931.834940740744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45931.834940740744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45931.834940740744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45931.834940740744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45931.834940740744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45931.834940740744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45931.834940740744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45931.834940740744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45931.834940740744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45931.834940740744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45931.834940740744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45931.834940740744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45931.834940740744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45931.834940740744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45931.834940740744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45931.834940740744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45931.834940740744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45931.834940740744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45931.834940740744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45931.834940740744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45931.834940740744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45931.834940740744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45931.834940740744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45931.834940740744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45931.834940740744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45931.834940740744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45931.834940740744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45931.834940740744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45931.834940740744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45931.834940740744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45931.834940740744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45931.834940740744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45931.834940740744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45931.834940740744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45931.834940740744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45931.834940740744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45931.834940740744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45931.834940740744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45931.834940740744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45931.834940740744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45931.834940740744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45931.834940740744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45931.834940740744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45931.834940740744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45931.834940740744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45931.834940740744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45931.834940740744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45931.834940740744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45931.834940740744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45931.834940740744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45931.834940740744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45931.834940740744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45931.834940740744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45931.834940740744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45931.834940740744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45931.834940740744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45931.834940740744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45931.834940740744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45931.834940740744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45931.834940740744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45931.834940740744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45931.834940740744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45931.834940740744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45931.834940740744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45931.834940740744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45931.834940740744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45931.834940740744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45931.834940740744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45931.834940740744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45931.834940740744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45931.834940740744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45931.834940740744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45931.834940740744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45931.834940740744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45931.834940740744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45931.834940740744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45931.834940740744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45931.834940740744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45931.834940740744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45931.834940740744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45931.834940740744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45931.834940740744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228.35422314814787</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0.94466296296741348</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3</v>
      </c>
      <c r="D4" s="107" t="s">
        <v>24137</v>
      </c>
      <c r="E4" s="112" t="s">
        <v>38967</v>
      </c>
      <c r="F4" s="113"/>
      <c r="G4" s="114">
        <f ca="1">IFERROR(NOW()-F4,"")</f>
        <v>45931.834940740744</v>
      </c>
      <c r="H4" s="113">
        <v>45931.746076388888</v>
      </c>
      <c r="I4" s="110" t="str">
        <f>IFERROR(VLOOKUP(D4,DB!A:F,6,0),"")</f>
        <v>SCECO</v>
      </c>
      <c r="J4" s="110" t="str">
        <f>IFERROR(VLOOKUP(D4,DB!A:G,7,0),"")</f>
        <v>In progress</v>
      </c>
      <c r="K4" s="115" t="s">
        <v>39069</v>
      </c>
      <c r="L4" s="107" t="str">
        <f>IFERROR(VLOOKUP(D4,DB!A:I,9,0),"")</f>
        <v>Latis</v>
      </c>
    </row>
    <row r="5" spans="1:16" ht="15" customHeight="1">
      <c r="A5" s="110" t="s">
        <v>39070</v>
      </c>
      <c r="B5" s="110" t="str">
        <f>IFERROR(VLOOKUP(D5,DB!A:K,11,0),"")</f>
        <v>R4</v>
      </c>
      <c r="C5" s="111">
        <v>1</v>
      </c>
      <c r="D5" s="107" t="s">
        <v>36450</v>
      </c>
      <c r="E5" s="112" t="s">
        <v>38964</v>
      </c>
      <c r="F5" s="113">
        <v>45931.763715277775</v>
      </c>
      <c r="G5" s="114">
        <f ca="1">IFERROR(NOW()-F5,"")</f>
        <v>7.1225347222934943E-2</v>
      </c>
      <c r="H5" s="113">
        <v>45931.758009259262</v>
      </c>
      <c r="I5" s="110" t="str">
        <f>IFERROR(VLOOKUP(D5,DB!A:F,6,0),"")</f>
        <v>Generator-SG</v>
      </c>
      <c r="J5" s="110" t="str">
        <f>IFERROR(VLOOKUP(D5,DB!A:G,7,0),"")</f>
        <v>No BB Shifted</v>
      </c>
      <c r="K5" s="115" t="s">
        <v>39071</v>
      </c>
      <c r="L5" s="107" t="str">
        <f>IFERROR(VLOOKUP(D5,DB!A:I,9,0),"")</f>
        <v>Latis</v>
      </c>
    </row>
    <row r="6" spans="1:16" ht="15" customHeight="1">
      <c r="A6" s="110"/>
      <c r="B6" s="110" t="str">
        <f>IFERROR(VLOOKUP(D6,DB!A:K,11,0),"")</f>
        <v/>
      </c>
      <c r="C6" s="111"/>
      <c r="D6" s="107"/>
      <c r="E6" s="112"/>
      <c r="F6" s="113"/>
      <c r="G6" s="114">
        <f ca="1">IFERROR(NOW()-F6,"")</f>
        <v>45931.834940740744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45931.834940740744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45931.834940740744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45931.834940740744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45931.834940740744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45931.834940740744</v>
      </c>
      <c r="H11" s="113"/>
      <c r="I11" s="110" t="str">
        <f>IFERROR(VLOOKUP(D11,DB!A:F,6,0),"")</f>
        <v/>
      </c>
      <c r="J11" s="110" t="str">
        <f>IFERROR(VLOOKUP(D11,DB!A:G,7,0),"")</f>
        <v/>
      </c>
      <c r="K11" s="115"/>
      <c r="L11" s="107" t="str">
        <f>IFERROR(VLOOKUP(D11,DB!A:I,9,0),"")</f>
        <v/>
      </c>
    </row>
    <row r="12" spans="1:16" ht="15" customHeight="1">
      <c r="A12" s="110"/>
      <c r="B12" s="110" t="str">
        <f>IFERROR(VLOOKUP(D13,DB!A:K,11,0),"")</f>
        <v/>
      </c>
      <c r="C12" s="111"/>
      <c r="D12" s="144"/>
      <c r="E12" s="112"/>
      <c r="F12" s="113"/>
      <c r="G12" s="114">
        <f ca="1">IFERROR(NOW()-F12,"")</f>
        <v>45931.834940740744</v>
      </c>
      <c r="H12" s="113"/>
      <c r="I12" s="110" t="str">
        <f>IFERROR(VLOOKUP(D13,DB!A:F,6,0),"")</f>
        <v/>
      </c>
      <c r="J12" s="110" t="str">
        <f>IFERROR(VLOOKUP(D13,DB!A:G,7,0),"")</f>
        <v/>
      </c>
      <c r="K12" s="115"/>
      <c r="L12" s="107" t="str">
        <f>IFERROR(VLOOKUP(D13,DB!A:I,9,0),"")</f>
        <v/>
      </c>
    </row>
    <row r="13" spans="1:16" ht="15" customHeight="1">
      <c r="A13" s="110"/>
      <c r="B13" s="110" t="str">
        <f>IFERROR(VLOOKUP(#REF!,DB!A:K,11,0),"")</f>
        <v/>
      </c>
      <c r="C13" s="111"/>
      <c r="D13" s="107"/>
      <c r="E13" s="112"/>
      <c r="F13" s="113"/>
      <c r="G13" s="114">
        <f ca="1">IFERROR(NOW()-F13,"")</f>
        <v>45931.834940740744</v>
      </c>
      <c r="H13" s="113"/>
      <c r="I13" s="110" t="str">
        <f>IFERROR(VLOOKUP(#REF!,DB!A:F,6,0),"")</f>
        <v/>
      </c>
      <c r="J13" s="110" t="str">
        <f>IFERROR(VLOOKUP(#REF!,DB!A:G,7,0),"")</f>
        <v/>
      </c>
      <c r="K13" s="115"/>
      <c r="L13" s="107" t="str">
        <f>IFERROR(VLOOKUP(#REF!,DB!A:I,9,0),"")</f>
        <v/>
      </c>
    </row>
    <row r="14" spans="1:16" ht="15" customHeight="1">
      <c r="A14" s="110"/>
      <c r="B14" s="110" t="str">
        <f>IFERROR(VLOOKUP(D14,DB!A:K,11,0),"")</f>
        <v/>
      </c>
      <c r="C14" s="111"/>
      <c r="D14" s="107"/>
      <c r="E14" s="112"/>
      <c r="F14" s="113"/>
      <c r="G14" s="114">
        <f ca="1">IFERROR(NOW()-F14,"")</f>
        <v>45931.834940740744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45931.834940740744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45931.834940740744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45931.834940740744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45931.834940740744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45931.834940740744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45931.834940740744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45931.834940740744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45931.834940740744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45931.834940740744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45931.834940740744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45931.834940740744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45931.834940740744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45931.834940624998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45931.834940624998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45931.834940624998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45931.834940624998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45931.834940624998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45931.834940624998</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40.002880555555748</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5.6460634259274229</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140"/>
      <c r="E4" s="37"/>
      <c r="F4" s="38"/>
      <c r="G4" s="39">
        <f ca="1">IFERROR(NOW()-F4,"-")</f>
        <v>45931.834940624998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45931.834940624998</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45931.834940624998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45931.834940624998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45931.834940624998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45931.834940624998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45931.834940624998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45931.834940624998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45931.834940624998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45931.834940624998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45931.834940624998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45931.834940624998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45931.834940624998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45931.834940624998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45931.834940624998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45931.834940624998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45931.834940624998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45931.834940624998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45931.834940624998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45931.834940624998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45931.834940624998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45931.834940624998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45931.834940624998</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45931.834940624998</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45931.834940624998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45931.834940624998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45931.834940624998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45931.834940624998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45931.834940624998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45931.834940624998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45931.834940624998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45931.834940624998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45931.834940624998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45931.834940624998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45931.834940624998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45931.834940624998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45931.834940624998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45931.834940624998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45931.834940624998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45931.834940624998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45931.834940624998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45931.834940624998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45931.834940624998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45931.834940624998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45931.834940624998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45931.834940624998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45931.834940624998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45931.834940624998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45931.834940624998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45931.834940624998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45931.834940624998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45931.834940624998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45931.834940624998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45931.834940624998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45931.834940624998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45931.834940624998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45931.834940624998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45931.834940624998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45931.834940624998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45931.834940624998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45931.834940624998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45931.834940624998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45931.834940624998</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45931.834940624998</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45931.834940624998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45931.834940624998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45931.834940624998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45931.834940624998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45931.834940624998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45931.834940624998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45931.834940624998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45931.834940624998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45931.834940624998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45931.834940624998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45931.834940624998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45931.834940624998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45931.834940624998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45931.834940624998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45931.834940624998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45931.834940624998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45931.834940624998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45931.834940624998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45931.834940624998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45931.834940624998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45931.834940624998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45931.834940624998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45931.834940624998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45931.834940624998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45931.834940624998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45931.834940624998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45931.834940624998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45931.834940624998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45931.834940624998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45931.834940624998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45931.834940624998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45931.834940624998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45931.834940624998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45931.834940624998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45931.834940624998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45931.834940624998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45931.834940624998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45931.834940624998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45931.834940624998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45931.834940624998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45931.834940624998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45931.834940624998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45931.834940624998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45931.834940624998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45931.834940624998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45931.834940624998</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45931.834940624998</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45931.834940624998</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45931.834940624998</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45931.834940624998</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45931.834940624998</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45931.834940624998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45931.834940624998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45931.834940624998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45931.834940624998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45931.834940624998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45931.834940624998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45931.834940624998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45931.834940624998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45931.834940624998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45931.834940624998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45931.834940624998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45931.834940624998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45931.834940624998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45931.834940624998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45931.834940624998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45931.834940624998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45931.834940624998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45931.834940624998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45931.834940624998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45931.834940624998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45931.834940624998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45931.834940624998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45931.834940624998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45931.834940624998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45931.834940624998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45931.834940624998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45931.834940624998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45931.834940624998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45931.834940624998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45931.834940624998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45931.834940624998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45931.834940624998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45931.834940624998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45931.834940624998</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45931.834940624998</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45931.834940624998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45931.834940624998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45931.834940624998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45931.834940624998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45931.834940624998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45931.834940624998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45931.834940624998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45931.834940624998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45931.834940624998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45931.834940624998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45931.834940624998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45931.834940624998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45931.834940624998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45931.834940624998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45931.834940624998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45931.834940624998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45931.834940624998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45931.834940624998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45931.834940624998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45931.834940624998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45931.834940624998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45931.834940624998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45931.834940624998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45931.834940624998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45931.834940624998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45931.834940624998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45931.834940624998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45931.834940624998</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45931.834940624998</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45931.834940624998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45931.834940624998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45931.834940624998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45931.834940624998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45931.834940624998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45931.834940624998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45931.834940624998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45931.834940624998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45931.834940624998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45931.834940624998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45931.834940624998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45931.834940624998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45931.834940624998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45931.834940624998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45931.834940624998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45931.834940624998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45931.834940624998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45931.834940624998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45931.834940624998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45931.834940624998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45931.834940624998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45931.834940624998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45931.834940624998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45931.834940624998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45931.834940624998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45931.834940624998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45931.834940624998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45931.834940624998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45931.834940624998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45931.834940624998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45931.834940624998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45931.834940624998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45931.834940624998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45931.834940624998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45931.834940624998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45931.834940624998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45931.834940624998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45931.834940624998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45931.834940624998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45931.834940624998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45931.834940624998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45931.834940624998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45931.834940624998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45931.834940624998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45931.834940624998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45931.834940624998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45931.834940624998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45931.834940624998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45931.834940624998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45931.834940624998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45931.834940624998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45931.834940624998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45931.834940624998</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45931.834940624998</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3"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39076</v>
      </c>
      <c r="B2" s="75" t="s">
        <v>5398</v>
      </c>
      <c r="C2" s="75">
        <v>1</v>
      </c>
      <c r="D2" s="75" t="s">
        <v>32861</v>
      </c>
      <c r="E2" s="100" t="s">
        <v>39077</v>
      </c>
      <c r="F2" s="88">
        <v>45929.14371527778</v>
      </c>
      <c r="G2" s="89">
        <f ca="1">IFERROR(NOW()-F2,"-")</f>
        <v>2.6912253472182783</v>
      </c>
      <c r="H2" s="102">
        <v>45929.455266203702</v>
      </c>
      <c r="I2" s="75" t="str">
        <f>IFERROR(VLOOKUP(D2,DB!A:F,6,0),"")</f>
        <v>SCECO</v>
      </c>
      <c r="J2" s="119" t="str">
        <f>IFERROR(VLOOKUP(D2,DB!A:G,7,0),"")</f>
        <v>In progress</v>
      </c>
      <c r="K2" s="101" t="s">
        <v>39078</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39079</v>
      </c>
      <c r="B3" s="75" t="s">
        <v>5398</v>
      </c>
      <c r="C3" s="75">
        <v>1</v>
      </c>
      <c r="D3" s="75" t="s">
        <v>34463</v>
      </c>
      <c r="E3" s="100" t="s">
        <v>39077</v>
      </c>
      <c r="F3" s="88">
        <v>45926.772847222222</v>
      </c>
      <c r="G3" s="89">
        <f ca="1">IFERROR(NOW()-F3,"-")</f>
        <v>5.0620934027756448</v>
      </c>
      <c r="H3" s="102">
        <v>45927.449074074073</v>
      </c>
      <c r="I3" s="75" t="str">
        <f>IFERROR(VLOOKUP(D3,DB!A:F,6,0),"")</f>
        <v>SCECO</v>
      </c>
      <c r="J3" s="119" t="str">
        <f>IFERROR(VLOOKUP(D3,DB!A:G,7,0),"")</f>
        <v>Weak</v>
      </c>
      <c r="K3" s="101" t="s">
        <v>39078</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39080</v>
      </c>
      <c r="B4" s="75" t="s">
        <v>5398</v>
      </c>
      <c r="C4" s="75">
        <v>1</v>
      </c>
      <c r="D4" s="75" t="s">
        <v>33408</v>
      </c>
      <c r="E4" s="100" t="s">
        <v>39077</v>
      </c>
      <c r="F4" s="88">
        <v>45927.117546296293</v>
      </c>
      <c r="G4" s="89">
        <f ca="1">IFERROR(NOW()-F4,"-")</f>
        <v>4.717394328705268</v>
      </c>
      <c r="H4" s="102">
        <v>45926.848171296297</v>
      </c>
      <c r="I4" s="75" t="str">
        <f>IFERROR(VLOOKUP(D4,DB!A:F,6,0),"")</f>
        <v>SCECO</v>
      </c>
      <c r="J4" s="119" t="str">
        <f>IFERROR(VLOOKUP(D4,DB!A:G,7,0),"")</f>
        <v>Dead</v>
      </c>
      <c r="K4" s="101" t="s">
        <v>39078</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39081</v>
      </c>
      <c r="B5" s="140" t="str">
        <f>IFERROR(VLOOKUP(D5,DB!A:K,11,0),"")</f>
        <v>R6</v>
      </c>
      <c r="C5" s="140">
        <v>1</v>
      </c>
      <c r="D5" s="140" t="s">
        <v>33356</v>
      </c>
      <c r="E5" s="140"/>
      <c r="F5" s="141"/>
      <c r="G5" s="142">
        <f ca="1">IFERROR(NOW()-F5,"-")</f>
        <v>45931.834940624998</v>
      </c>
      <c r="H5" s="141" t="s">
        <v>39082</v>
      </c>
      <c r="I5" s="140" t="str">
        <f>IFERROR(VLOOKUP(D5,DB!A:F,6,0),"")</f>
        <v>SCECO</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39081</v>
      </c>
      <c r="B6" s="140" t="str">
        <f>IFERROR(VLOOKUP(D6,DB!A:K,11,0),"")</f>
        <v>R6</v>
      </c>
      <c r="C6" s="140">
        <v>2</v>
      </c>
      <c r="D6" s="140" t="s">
        <v>38941</v>
      </c>
      <c r="E6" s="140"/>
      <c r="F6" s="141"/>
      <c r="G6" s="142">
        <f ca="1">IFERROR(NOW()-F6,"-")</f>
        <v>45931.834940624998</v>
      </c>
      <c r="H6" s="141">
        <v>45931.799745370372</v>
      </c>
      <c r="I6" s="140" t="str">
        <f>IFERROR(VLOOKUP(D6,DB!A:F,6,0),"")</f>
        <v>Generator-SG</v>
      </c>
      <c r="J6" s="140" t="str">
        <f>IFERROR(VLOOKUP(D6,DB!A:G,7,0),"")</f>
        <v>Vandalized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39081</v>
      </c>
      <c r="B7" s="140" t="str">
        <f>IFERROR(VLOOKUP(D7,DB!A:K,11,0),"")</f>
        <v>R6</v>
      </c>
      <c r="C7" s="140">
        <v>5</v>
      </c>
      <c r="D7" s="140" t="s">
        <v>38885</v>
      </c>
      <c r="E7" s="140"/>
      <c r="F7" s="141"/>
      <c r="G7" s="142">
        <f ca="1">IFERROR(NOW()-F7,"-")</f>
        <v>45931.834940624998</v>
      </c>
      <c r="H7" s="141" t="s">
        <v>39085</v>
      </c>
      <c r="I7" s="140" t="str">
        <f>IFERROR(VLOOKUP(D7,DB!A:F,6,0),"")</f>
        <v>SCECO</v>
      </c>
      <c r="J7" s="140" t="str">
        <f>IFERROR(VLOOKUP(D7,DB!A:G,7,0),"")</f>
        <v>Good</v>
      </c>
      <c r="K7" s="140" t="s">
        <v>39086</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45931.834940624998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45931.834940624998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45931.834940740744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45931.834940740744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45931.834940740744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45931.834940740744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45931.834940740744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45931.834940740744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45931.834940740744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45931.834940740744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45931.834940740744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45931.834940740744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45931.834940740744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45931.834940740744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45931.834940740744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45931.834940740744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45931.834940740744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45931.834940740744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45931.834940740744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45931.834940740744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45931.834940740744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45931.834940740744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45931.834940740744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45931.834940740744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45931.834940740744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45931.834940740744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45931.834940740744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45931.834940740744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45931.834940740744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45931.834940740744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45931.834940740744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45931.834940740744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45931.834940740744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45931.834940740744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45931.834940740744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45931.834940740744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45931.834940740744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45931.834940740744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45931.834940740744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45931.834940740744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45931.834940740744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45931.834940740744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45931.834940740744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45931.834940740744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45931.834940740744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45931.834940740744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45931.834940740744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45931.834940740744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45931.834940740744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45931.834940740744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45931.834940740744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45931.834940740744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45931.834940740744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45931.834940740744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45931.834940740744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45931.834940740744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45931.834940740744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45931.834940740744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45931.834940740744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45931.834940740744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45931.834940740744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45931.834940740744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45931.834940740744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45931.834940740744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45931.834940740744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45931.834940740744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45931.834940740744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45931.834940740744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45931.834940740744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45931.834940740744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45931.834940740744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45931.834940740744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45931.834940740744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45931.834940740744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45931.834940740744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45931.834940740744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45931.834940740744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45931.834940740744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45931.834940740744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45931.834940740744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45931.834940740744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45931.834940740744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45931.834940740744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45931.834940740744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45931.834940740744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45931.834940740744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45931.834940740744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45931.834940740744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45931.834940740744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45931.834940740744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45931.834940740744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45931.834940740744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45931.834940740744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45931.834940740744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45931.834940740744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45931.834940740744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45931.834940740744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45931.834940740744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45931.834940740744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45931.834940740744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45931.834940740744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45931.834940740744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45931.834940740744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45931.834940740744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45931.834940740744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45931.834940740744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45931.834940740744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45931.834940740744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45931.834940740744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45931.834940740744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45931.834940740744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45931.834940740744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45931.834940740744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45931.834940740744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45931.834940740744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45931.834940740744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45931.834940740744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45931.834940740744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45931.834940740744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45931.834940740744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45931.834940740744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45931.834940740744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45931.834940740744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45931.834940740744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45931.834940740744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45931.834940740744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45931.834940740744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45931.834940740744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45931.834940740744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45931.834940740744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45931.834940740744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45931.834940740744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45931.834940740744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45931.834940740744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45931.834940740744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45931.834940740744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45931.834940740744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45931.834940740744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45931.834940740744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45931.834940740744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45931.834940740744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45931.834940740744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45931.834940740744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45931.834940740744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45931.834940740744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45931.834940740744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45931.834940740744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45931.834940740744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45931.834940740744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45931.834940740744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45931.834940740744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45931.834940740744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45931.834940740744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45931.834940740744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45931.834940740744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45931.834940740744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45931.834940740744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45931.834940740744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45931.834940740744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45931.834940740744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45931.834940740744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45931.834940740744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45931.834940740744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45931.834940740744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45931.834940740744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45931.834940740744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45931.834940740744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45931.834940740744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45931.834940740744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45931.834940740744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45931.834940740744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45931.834940740744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45931.834940740744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45931.834940740744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45931.834940740744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45931.834940740744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45931.834940740744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45931.834940740744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45931.834940740744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45931.834940740744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45931.834940740744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45931.834940740744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45931.834940740744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45931.834940740744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45931.834940740744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45931.834940740744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45931.834940740744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45931.834940740744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45931.834940740744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45931.834940740744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45931.834940740744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45931.834940740744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45931.834940740744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45931.834940740744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45931.834940740744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45931.834940740744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45931.834940740744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45931.834940740744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45931.834940740744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45931.834940740744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45931.834940740744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45931.834940740744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45931.834940740744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45931.834940740744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45931.834940740744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45931.834940740744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45931.834940740744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45931.834940740744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45931.834940740744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45931.834940740744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45931.834940740744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45931.834940740744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45931.834940740744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45931.834940740744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45931.834940740744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45931.834940740744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45931.834940740744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45931.834940740744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45931.834940740744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45931.834940740744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45931.834940740744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45931.834940740744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45931.834940740744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45931.834940740744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45931.834940740744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45931.834940740744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45931.834940740744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45931.834940740744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45931.834940740744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45931.834940740744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45931.834940740744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45931.834940740744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45931.834940740744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45931.834940740744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45931.834940740744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45931.834940740744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45931.834940740744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45931.834940740744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45931.834940740744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45931.834940740744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45931.834940740744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45931.834940740744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45931.834940740744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45931.834940740744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45931.834940740744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45931.834940740744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45931.834940740744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45931.834940740744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45931.834940740744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45931.834940740744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45931.834940740744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45931.834940740744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45931.834940740744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45931.834940740744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45931.834940740744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45931.834940740744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45931.834940740744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45931.834940740744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45931.834940740744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45931.834940740744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45931.834940740744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45931.834940740744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45931.834940740744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45931.834940740744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45931.834940740744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45931.834940740744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45931.834940740744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45931.834940740744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45931.834940740744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45931.834940740744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45931.834940740744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45931.834940740744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45931.834940740744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45931.834940740744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45931.834940740744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45931.834940740744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45931.834940740744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45931.834940740744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45931.834940740744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45931.834940740744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45931.834940740744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45931.834940740744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45931.834940740744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45931.834940740744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45931.834940740744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45931.834940740744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45931.834940740744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45931.834940740744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45931.834940740744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45931.834940740744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45931.834940740744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45931.834940740744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45931.834940740744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45931.834940740744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45931.834940740744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45931.834940740744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45931.834940740744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45931.834940740744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45931.834940740744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45931.834940740744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45931.834940740744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45931.834940740744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45931.834940740744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45931.834940740744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45931.834940740744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45931.834940740744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45931.834940740744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45931.834940740744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45931.834940740744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45931.834940740744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45931.834940740744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45931.834940740744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45931.834940740744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45931.834940740744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45931.834940740744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45931.834940740744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45931.834940740744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45931.834940740744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45931.834940740744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45931.834940740744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45931.834940740744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45931.834940740744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45931.834940740744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45931.834940740744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45931.834940740744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45931.834940740744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45931.834940740744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45931.834940740744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45931.834940740744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45931.834940740744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45931.834940740744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45931.834940740744</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