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284" documentId="13_ncr:1_{F6CB121F-512D-4AA6-A0C1-0FB36C537598}" xr6:coauthVersionLast="47" xr6:coauthVersionMax="47" xr10:uidLastSave="{0A8A9303-05F8-4394-8F2E-5D4368CBD9FF}"/>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5" l="1"/>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<sst xmlns="http://schemas.openxmlformats.org/spreadsheetml/2006/main" count="179028" uniqueCount="39106">
  <si>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</si>
  <si>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</si>
  <si>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</si>
  <si>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</si>
  <si>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</si>
  <si>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</si>
  <si>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</si>
  <si>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</si>
  <si>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</si>
  <si>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</si>
  <si>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</si>
  <si>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</si>
  <si>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</si>
  <si>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</si>
  <si>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</si>
  <si>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</si>
  <si>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</si>
  <si>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</si>
  <si>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</si>
  <si>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</si>
  <si>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</si>
  <si>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</si>
  <si>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</si>
  <si>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</si>
  <si>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</si>
  <si>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</si>
  <si>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</si>
  <si>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</si>
  <si>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</si>
  <si>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</si>
  <si>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</si>
  <si>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</si>
  <si>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</si>
  <si>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</si>
  <si>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</si>
  <si>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</si>
  <si>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</si>
  <si>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</si>
  <si>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</si>
  <si>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</si>
  <si>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</si>
  <si>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</si>
  <si>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</si>
  <si>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</si>
  <si>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</si>
  <si>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</si>
  <si>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</si>
  <si>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</si>
  <si>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</si>
  <si>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</si>
  <si>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</si>
  <si>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</si>
  <si>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</si>
  <si>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</si>
  <si>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</si>
  <si>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</si>
  <si>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</si>
  <si>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</si>
  <si>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</si>
  <si>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</si>
  <si>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</si>
  <si>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</si>
  <si>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</si>
  <si>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</si>
  <si>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</si>
  <si>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</si>
  <si>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</si>
  <si>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</si>
  <si>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</si>
  <si>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</si>
  <si>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</si>
  <si>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</si>
  <si>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</si>
  <si>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</si>
  <si>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</si>
  <si>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</si>
  <si>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</si>
  <si>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</si>
  <si>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</si>
  <si>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</si>
  <si>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</si>
  <si>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</si>
  <si>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</si>
  <si>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</si>
  <si>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</si>
  <si>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</si>
  <si>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</si>
  <si>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</si>
  <si>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</si>
  <si>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</si>
  <si>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</si>
  <si>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</si>
  <si>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</si>
  <si>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</si>
  <si>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</si>
  <si>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</si>
  <si>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</si>
  <si>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</si>
  <si>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</si>
  <si>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</si>
  <si>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</si>
  <si>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</si>
  <si>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</si>
  <si>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</si>
  <si>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</si>
  <si>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</si>
  <si>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</si>
  <si>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</si>
  <si>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</si>
  <si>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</si>
  <si>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</si>
  <si>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</si>
  <si>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</si>
  <si>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</si>
  <si>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</si>
  <si>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</si>
  <si>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</si>
  <si>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</si>
  <si>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</si>
  <si>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</si>
  <si>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</si>
  <si>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</si>
  <si>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</si>
  <si>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</si>
  <si>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</si>
  <si>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</si>
  <si>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</si>
  <si>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</si>
  <si>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</si>
  <si>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</si>
  <si>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</si>
  <si>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</si>
  <si>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</si>
  <si>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</si>
  <si>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</si>
  <si>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</si>
  <si>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</si>
  <si>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</si>
  <si>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</si>
  <si>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</si>
  <si>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</si>
  <si>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</si>
  <si>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</si>
  <si>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</si>
  <si>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</si>
  <si>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</si>
  <si>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</si>
  <si>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</si>
  <si>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</si>
  <si>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</si>
  <si>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</si>
  <si>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</si>
  <si>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</si>
  <si>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</si>
  <si>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</si>
  <si>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</si>
  <si>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</si>
  <si>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</si>
  <si>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</si>
  <si>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</si>
  <si>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</si>
  <si>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</si>
  <si>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</si>
  <si>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</si>
  <si>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</si>
  <si>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</si>
  <si>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</si>
  <si>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</si>
  <si>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</si>
  <si>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</si>
  <si>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</si>
  <si>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</si>
  <si>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</si>
  <si>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</si>
  <si>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</si>
  <si>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</si>
  <si>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</si>
  <si>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</si>
  <si>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</si>
  <si>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</si>
  <si>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</si>
  <si>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</si>
  <si>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</si>
  <si>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</si>
  <si>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</si>
  <si>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</si>
  <si>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</si>
  <si>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</si>
  <si>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</si>
  <si>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</si>
  <si>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</si>
  <si>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</si>
  <si>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</si>
  <si>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</si>
  <si>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</si>
  <si>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</si>
  <si>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</si>
  <si>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</si>
  <si>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</si>
  <si>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</si>
  <si>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</si>
  <si>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</si>
  <si>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</si>
  <si>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</si>
  <si>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</si>
  <si>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</si>
  <si>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</si>
  <si>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</si>
  <si>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</si>
  <si>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</si>
  <si>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</si>
  <si>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</si>
  <si>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</si>
  <si>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</si>
  <si>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</si>
  <si>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</si>
  <si>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</si>
  <si>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</si>
  <si>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</si>
  <si>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</si>
  <si>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</si>
  <si>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</si>
  <si>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</si>
  <si>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</si>
  <si>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</si>
  <si>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</si>
  <si>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</si>
  <si>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</si>
  <si>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</si>
  <si>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</si>
  <si>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</si>
  <si>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</si>
  <si>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</si>
  <si>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</si>
  <si>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</si>
  <si>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</si>
  <si>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</si>
  <si>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</si>
  <si>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</si>
  <si>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</si>
  <si>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</si>
  <si>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</si>
  <si>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</si>
  <si>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</si>
  <si>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</si>
  <si>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</si>
  <si>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</si>
  <si>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</si>
  <si>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</si>
  <si>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</si>
  <si>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</si>
  <si>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</si>
  <si>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</si>
  <si>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</si>
  <si>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</si>
  <si>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</si>
  <si>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</si>
  <si>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</si>
  <si>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</si>
  <si>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</si>
  <si>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</si>
  <si>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</si>
  <si>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</si>
  <si>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</si>
  <si>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</si>
  <si>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</si>
  <si>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</si>
  <si>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</si>
  <si>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</si>
  <si>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</si>
  <si>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</si>
  <si>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</si>
  <si>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</si>
  <si>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</si>
  <si>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</si>
  <si>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</si>
  <si>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</si>
  <si>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</si>
  <si>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</si>
  <si>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</si>
  <si>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</si>
  <si>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</si>
  <si>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</si>
  <si>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</si>
  <si>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</si>
  <si>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</si>
  <si>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</si>
  <si>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</si>
  <si>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</si>
  <si>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</si>
  <si>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</si>
  <si>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</si>
  <si>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</si>
  <si>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</si>
  <si>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</si>
  <si>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</si>
  <si>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</si>
  <si>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</si>
  <si>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</si>
  <si>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</si>
  <si>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</si>
  <si>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</si>
  <si>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</si>
  <si>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</si>
  <si>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</si>
  <si>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</si>
  <si>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</si>
  <si>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</si>
  <si>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</si>
  <si>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</si>
  <si>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</si>
  <si>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</si>
  <si>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</si>
  <si>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</si>
  <si>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</si>
  <si>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</si>
  <si>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</si>
  <si>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</si>
  <si>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</si>
  <si>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</si>
  <si>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</si>
  <si>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</si>
  <si>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</si>
  <si>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</si>
  <si>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</si>
  <si>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</si>
  <si>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</si>
  <si>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</si>
  <si>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</si>
  <si>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</si>
  <si>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</si>
  <si>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</si>
  <si>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</si>
  <si>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</si>
  <si>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</si>
  <si>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</si>
  <si>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</si>
  <si>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</si>
  <si>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</si>
  <si>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</si>
  <si>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</si>
  <si>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</si>
  <si>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</si>
  <si>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</si>
  <si>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</si>
  <si>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</si>
  <si>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</si>
  <si>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</si>
  <si>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</si>
  <si>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</si>
  <si>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</si>
  <si>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</si>
  <si>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</si>
  <si>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</si>
  <si>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</si>
  <si>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</si>
  <si>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</si>
  <si>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</si>
  <si>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</si>
  <si>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</si>
  <si>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</si>
  <si>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</si>
  <si>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</si>
  <si>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</si>
  <si>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</si>
  <si>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</si>
  <si>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</si>
  <si>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</si>
  <si>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</si>
  <si>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</si>
  <si>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</si>
  <si>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</si>
  <si>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</si>
  <si>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</si>
  <si>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</si>
  <si>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</si>
  <si>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</si>
  <si>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</si>
  <si>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</si>
  <si>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</si>
  <si>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</si>
  <si>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</si>
  <si>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</si>
  <si>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</si>
  <si>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</si>
  <si>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</si>
  <si>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</si>
  <si>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</si>
  <si>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</si>
  <si>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</si>
  <si>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</si>
  <si>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</si>
  <si>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</si>
  <si>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</si>
  <si>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</si>
  <si>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</si>
  <si>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</si>
  <si>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</si>
  <si>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</si>
  <si>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</si>
  <si>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</si>
  <si>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</si>
  <si>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</si>
  <si>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</si>
  <si>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</si>
  <si>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</si>
  <si>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</si>
  <si>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</si>
  <si>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</si>
  <si>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</si>
  <si>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</si>
  <si>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</si>
  <si>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</si>
  <si>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</si>
  <si>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</si>
  <si>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</si>
  <si>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</si>
  <si>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</si>
  <si>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</si>
  <si>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</si>
  <si>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</si>
  <si>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</si>
  <si>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</si>
  <si>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</si>
  <si>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</si>
  <si>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</si>
  <si>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</si>
  <si>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</si>
  <si>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</si>
  <si>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</si>
  <si>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</si>
  <si>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</si>
  <si>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</si>
  <si>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</si>
  <si>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</si>
  <si>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</si>
  <si>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</si>
  <si>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</si>
  <si>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</si>
  <si>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</si>
  <si>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</si>
  <si>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</si>
  <si>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</si>
  <si>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</si>
  <si>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</si>
  <si>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</si>
  <si>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</si>
  <si>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</si>
  <si>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</si>
  <si>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</si>
  <si>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</si>
  <si>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</si>
  <si>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</si>
  <si>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</si>
  <si>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</si>
  <si>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</si>
  <si>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</si>
  <si>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</si>
  <si>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</si>
  <si>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</si>
  <si>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</si>
  <si>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</si>
  <si>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</si>
  <si>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</si>
  <si>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</si>
  <si>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</si>
  <si>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</si>
  <si>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</si>
  <si>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</si>
  <si>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</si>
  <si>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</si>
  <si>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</si>
  <si>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</si>
  <si>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</si>
  <si>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</si>
  <si>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</si>
  <si>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</si>
  <si>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</si>
  <si>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</si>
  <si>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</si>
  <si>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</si>
  <si>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</si>
  <si>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</si>
  <si>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</si>
  <si>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</si>
  <si>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</si>
  <si>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</si>
  <si>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</si>
  <si>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</si>
  <si>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</si>
  <si>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</si>
  <si>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</si>
  <si>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</si>
  <si>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</si>
  <si>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</si>
  <si>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</si>
  <si>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</si>
  <si>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</si>
  <si>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</si>
  <si>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</si>
  <si>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</si>
  <si>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</si>
  <si>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</si>
  <si>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</si>
  <si>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</si>
  <si>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</si>
  <si>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</si>
  <si>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</si>
  <si>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</si>
  <si>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</si>
  <si>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</si>
  <si>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</si>
  <si>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</si>
  <si>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</si>
  <si>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</si>
  <si>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</si>
  <si>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</si>
  <si>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</si>
  <si>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</si>
  <si>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</si>
  <si>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</si>
  <si>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</si>
  <si>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</si>
  <si>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</si>
  <si>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</si>
  <si>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</si>
  <si>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</si>
  <si>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</si>
  <si>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</si>
  <si>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</si>
  <si>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</si>
  <si>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</si>
  <si>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</si>
  <si>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</si>
  <si>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</si>
  <si>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</si>
  <si>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</si>
  <si>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</si>
  <si>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</si>
  <si>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</si>
  <si>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</si>
  <si>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</si>
  <si>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</si>
  <si>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</si>
  <si>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</si>
  <si>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</si>
  <si>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</si>
  <si>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</si>
  <si>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</si>
  <si>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</si>
  <si>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</si>
  <si>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</si>
  <si>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</si>
  <si>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</si>
  <si>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</si>
  <si>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</si>
  <si>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</si>
  <si>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</si>
  <si>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</si>
  <si>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</si>
  <si>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</si>
  <si>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</si>
  <si>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</si>
  <si>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</si>
  <si>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</si>
  <si>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</si>
  <si>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</si>
  <si>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</si>
  <si>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</si>
  <si>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</si>
  <si>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</si>
  <si>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</si>
  <si>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</si>
  <si>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</si>
  <si>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</si>
  <si>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</si>
  <si>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</si>
  <si>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</si>
  <si>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</si>
  <si>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</si>
  <si>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</si>
  <si>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</si>
  <si>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</si>
  <si>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</si>
  <si>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</si>
  <si>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</si>
  <si>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</si>
  <si>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</si>
  <si>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</si>
  <si>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</si>
  <si>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</si>
  <si>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</si>
  <si>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</si>
  <si>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</si>
  <si>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</si>
  <si>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</si>
  <si>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</si>
  <si>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</si>
  <si>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</si>
  <si>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</si>
  <si>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</si>
  <si>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</si>
  <si>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</si>
  <si>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</si>
  <si>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</si>
  <si>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</si>
  <si>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</si>
  <si>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</si>
  <si>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</si>
  <si>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</si>
  <si>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</si>
  <si>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</si>
  <si>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</si>
  <si>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</si>
  <si>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</si>
  <si>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</si>
  <si>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</si>
  <si>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</si>
  <si>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</si>
  <si>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</si>
  <si>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</si>
  <si>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</si>
  <si>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</si>
  <si>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</si>
  <si>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</si>
  <si>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</si>
  <si>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</si>
  <si>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</si>
  <si>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</si>
  <si>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</si>
  <si>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</si>
  <si>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</si>
  <si>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</si>
  <si>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</si>
  <si>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</si>
  <si>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</si>
  <si>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</si>
  <si>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</si>
  <si>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</si>
  <si>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</si>
  <si>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</si>
  <si>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</si>
  <si>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</si>
  <si>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</si>
  <si>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</si>
  <si>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</si>
  <si>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</si>
  <si>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</si>
  <si>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</si>
  <si>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</si>
  <si>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</si>
  <si>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</si>
  <si>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</si>
  <si>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</si>
  <si>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</si>
  <si>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</si>
  <si>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</si>
  <si>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</si>
  <si>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</si>
  <si>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</si>
  <si>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</si>
  <si>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</si>
  <si>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</si>
  <si>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</si>
  <si>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</si>
  <si>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</si>
  <si>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</si>
  <si>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</si>
  <si>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</si>
  <si>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</si>
  <si>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</si>
  <si>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</si>
  <si>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</si>
  <si>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</si>
  <si>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</si>
  <si>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</si>
  <si>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</si>
  <si>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</si>
  <si>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</si>
  <si>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</si>
  <si>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</si>
  <si>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</si>
  <si>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</si>
  <si>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</si>
  <si>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</si>
  <si>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</si>
  <si>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</si>
  <si>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</si>
  <si>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</si>
  <si>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</si>
  <si>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</si>
  <si>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</si>
  <si>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</si>
  <si>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</si>
  <si>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</si>
  <si>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</si>
  <si>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</si>
  <si>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</si>
  <si>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</si>
  <si>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</si>
  <si>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</si>
  <si>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</si>
  <si>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</si>
  <si>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</si>
  <si>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</si>
  <si>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</si>
  <si>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</si>
  <si>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</si>
  <si>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</si>
  <si>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</si>
  <si>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</si>
  <si>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</si>
  <si>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</si>
  <si>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</si>
  <si>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</si>
  <si>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</si>
  <si>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</si>
  <si>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</si>
  <si>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</si>
  <si>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</si>
  <si>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</si>
  <si>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</si>
  <si>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</si>
  <si>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</si>
  <si>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</si>
  <si>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</si>
  <si>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</si>
  <si>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</si>
  <si>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</si>
  <si>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</si>
  <si>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</si>
  <si>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</si>
  <si>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</si>
  <si>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</si>
  <si>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</si>
  <si>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</si>
  <si>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</si>
  <si>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</si>
  <si>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</si>
  <si>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</si>
  <si>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</si>
  <si>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</si>
  <si>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</si>
  <si>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</si>
  <si>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</si>
  <si>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</si>
  <si>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</si>
  <si>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</si>
  <si>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</si>
  <si>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</si>
  <si>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</si>
  <si>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</si>
  <si>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</si>
  <si>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</si>
  <si>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</si>
  <si>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</si>
  <si>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</si>
  <si>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</si>
  <si>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</si>
  <si>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</si>
  <si>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</si>
  <si>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</si>
  <si>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</si>
  <si>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</si>
  <si>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</si>
  <si>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</si>
  <si>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</si>
  <si>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</si>
  <si>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</si>
  <si>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</si>
  <si>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</si>
  <si>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</si>
  <si>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</si>
  <si>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</si>
  <si>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</si>
  <si>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</si>
  <si>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</si>
  <si>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</si>
  <si>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</si>
  <si>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</si>
  <si>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</si>
  <si>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</si>
  <si>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</si>
  <si>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</si>
  <si>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</si>
  <si>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</si>
  <si>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</si>
  <si>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</si>
  <si>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</si>
  <si>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</si>
  <si>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</si>
  <si>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</si>
  <si>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</si>
  <si>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</si>
  <si>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</si>
  <si>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</si>
  <si>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</si>
  <si>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</si>
  <si>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</si>
  <si>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</si>
  <si>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</si>
  <si>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</si>
  <si>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</si>
  <si>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</si>
  <si>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</si>
  <si>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</si>
  <si>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</si>
  <si>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</si>
  <si>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</si>
  <si>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</si>
  <si>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</si>
  <si>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</si>
  <si>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</si>
  <si>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</si>
  <si>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</si>
  <si>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</si>
  <si>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</si>
  <si>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</si>
  <si>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</si>
  <si>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</si>
  <si>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</si>
  <si>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</si>
  <si>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</si>
  <si>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</si>
  <si>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</si>
  <si>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</si>
  <si>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</si>
  <si>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</si>
  <si>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</si>
  <si>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</si>
  <si>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</si>
  <si>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</si>
  <si>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</si>
  <si>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</si>
  <si>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</si>
  <si>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</si>
  <si>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</si>
  <si>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</si>
  <si>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</si>
  <si>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</si>
  <si>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</si>
  <si>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</si>
  <si>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</si>
  <si>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</si>
  <si>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</si>
  <si>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</si>
  <si>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</si>
  <si>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</si>
  <si>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</si>
  <si>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</si>
  <si>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</si>
  <si>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</si>
  <si>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</si>
  <si>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</si>
  <si>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</si>
  <si>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</si>
  <si>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</si>
  <si>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</si>
  <si>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</si>
  <si>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</si>
  <si>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</si>
  <si>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</si>
  <si>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</si>
  <si>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</si>
  <si>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</si>
  <si>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</si>
  <si>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</si>
  <si>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</si>
  <si>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</si>
  <si>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</si>
  <si>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</si>
  <si>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</si>
  <si>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</si>
  <si>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</si>
  <si>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</si>
  <si>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</si>
  <si>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</si>
  <si>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</si>
  <si>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</si>
  <si>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</si>
  <si>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</si>
  <si>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</si>
  <si>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</si>
  <si>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</si>
  <si>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</si>
  <si>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</si>
  <si>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</si>
  <si>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</si>
  <si>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</si>
  <si>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</si>
  <si>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</si>
  <si>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</si>
  <si>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</si>
  <si>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</si>
  <si>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</si>
  <si>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</si>
  <si>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</si>
  <si>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</si>
  <si>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</si>
  <si>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</si>
  <si>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</si>
  <si>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</si>
  <si>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</si>
  <si>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</si>
  <si>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</si>
  <si>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</si>
  <si>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</si>
  <si>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</si>
  <si>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</si>
  <si>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</si>
  <si>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</si>
  <si>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</si>
  <si>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</si>
  <si>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</si>
  <si>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</si>
  <si>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</si>
  <si>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</si>
  <si>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</si>
  <si>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</si>
  <si>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</si>
  <si>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</si>
  <si>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</si>
  <si>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</si>
  <si>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</si>
  <si>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</si>
  <si>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</si>
  <si>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</si>
  <si>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</si>
  <si>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</si>
  <si>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</si>
  <si>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</si>
  <si>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</si>
  <si>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</si>
  <si>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</si>
  <si>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</si>
  <si>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</si>
  <si>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</si>
  <si>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</si>
  <si>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</si>
  <si>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</si>
  <si>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</si>
  <si>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</si>
  <si>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</si>
  <si>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</si>
  <si>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</si>
  <si>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</si>
  <si>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</si>
  <si>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</si>
  <si>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</si>
  <si>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</si>
  <si>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</si>
  <si>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</si>
  <si>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</si>
  <si>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</si>
  <si>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</si>
  <si>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</si>
  <si>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</si>
  <si>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</si>
  <si>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</si>
  <si>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</si>
  <si>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</si>
  <si>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</si>
  <si>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</si>
  <si>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</si>
  <si>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</si>
  <si>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</si>
  <si>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</si>
  <si>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</si>
  <si>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</si>
  <si>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</si>
  <si>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</si>
  <si>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</si>
  <si>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</si>
  <si>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</si>
  <si>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</si>
  <si>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</si>
  <si>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</si>
  <si>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</si>
  <si>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</si>
  <si>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</si>
  <si>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</si>
  <si>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</si>
  <si>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</si>
  <si>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</si>
  <si>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</si>
  <si>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</si>
  <si>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</si>
  <si>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</si>
  <si>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</si>
  <si>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</si>
  <si>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</si>
  <si>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</si>
  <si>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</si>
  <si>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</si>
  <si>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</si>
  <si>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</si>
  <si>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</si>
  <si>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</si>
  <si>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</si>
  <si>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</si>
  <si>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</si>
  <si>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</si>
  <si>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</si>
  <si>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</si>
  <si>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</si>
  <si>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</si>
  <si>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</si>
  <si>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</si>
  <si>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</si>
  <si>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</si>
  <si>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</si>
  <si>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</si>
  <si>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</si>
  <si>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</si>
  <si>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</si>
  <si>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</si>
  <si>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</si>
  <si>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</si>
  <si>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</si>
  <si>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</si>
  <si>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</si>
  <si>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</si>
  <si>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</si>
  <si>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</si>
  <si>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</si>
  <si>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</si>
  <si>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</si>
  <si>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</si>
  <si>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</si>
  <si>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</si>
  <si>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</si>
  <si>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</si>
  <si>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</si>
  <si>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</si>
  <si>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</si>
  <si>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</si>
  <si>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</si>
  <si>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</si>
  <si>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</si>
  <si>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</si>
  <si>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</si>
  <si>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</si>
  <si>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</si>
  <si>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</si>
  <si>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</si>
  <si>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</si>
  <si>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</si>
  <si>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</si>
  <si>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</si>
  <si>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</si>
  <si>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</si>
  <si>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</si>
  <si>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</si>
  <si>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</si>
  <si>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</si>
  <si>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</si>
  <si>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</si>
  <si>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</si>
  <si>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</si>
  <si>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</si>
  <si>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</si>
  <si>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</si>
  <si>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</si>
  <si>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</si>
  <si>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</si>
  <si>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</si>
  <si>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</si>
  <si>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</si>
  <si>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</si>
  <si>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</si>
  <si>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</si>
  <si>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</si>
  <si>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</si>
  <si>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</si>
  <si>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</si>
  <si>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</si>
  <si>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</si>
  <si>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</si>
  <si>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</si>
  <si>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</si>
  <si>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</si>
  <si>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</si>
  <si>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</si>
  <si>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</si>
  <si>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</si>
  <si>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</si>
  <si>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</si>
  <si>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</si>
  <si>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</si>
  <si>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</si>
  <si>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</si>
  <si>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</si>
  <si>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</si>
  <si>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</si>
  <si>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</si>
  <si>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</si>
  <si>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</si>
  <si>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</si>
  <si>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</si>
  <si>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</si>
  <si>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</si>
  <si>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</si>
  <si>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</si>
  <si>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</si>
  <si>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</si>
  <si>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</si>
  <si>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</si>
  <si>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</si>
  <si>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</si>
  <si>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</si>
  <si>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</si>
  <si>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</si>
  <si>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</si>
  <si>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</si>
  <si>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</si>
  <si>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</si>
  <si>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</si>
  <si>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</si>
  <si>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</si>
  <si>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</si>
  <si>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</si>
  <si>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</si>
  <si>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</si>
  <si>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</si>
  <si>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</si>
  <si>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</si>
  <si>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</si>
  <si>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</si>
  <si>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</si>
  <si>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</si>
  <si>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</si>
  <si>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</si>
  <si>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</si>
  <si>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</si>
  <si>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</si>
  <si>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</si>
  <si>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</si>
  <si>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</si>
  <si>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</si>
  <si>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</si>
  <si>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</si>
  <si>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</si>
  <si>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</si>
  <si>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</si>
  <si>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</si>
  <si>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</si>
  <si>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</si>
  <si>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</si>
  <si>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</si>
  <si>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</si>
  <si>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</si>
  <si>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</si>
  <si>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</si>
  <si>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</si>
  <si>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</si>
  <si>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</si>
  <si>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</si>
  <si>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</si>
  <si>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</si>
  <si>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</si>
  <si>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</si>
  <si>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</si>
  <si>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</si>
  <si>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</si>
  <si>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</si>
  <si>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</si>
  <si>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</si>
  <si>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</si>
  <si>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</si>
  <si>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</si>
  <si>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</si>
  <si>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</si>
  <si>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</si>
  <si>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</si>
  <si>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</si>
  <si>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</si>
  <si>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</si>
  <si>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</si>
  <si>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</si>
  <si>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</si>
  <si>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</si>
  <si>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</si>
  <si>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</si>
  <si>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</si>
  <si>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</si>
  <si>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</si>
  <si>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</si>
  <si>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</si>
  <si>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</si>
  <si>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</si>
  <si>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</si>
  <si>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</si>
  <si>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</si>
  <si>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</si>
  <si>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</si>
  <si>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</si>
  <si>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</si>
  <si>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</si>
  <si>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</si>
  <si>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</si>
  <si>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</si>
  <si>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</si>
  <si>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</si>
  <si>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</si>
  <si>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</si>
  <si>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</si>
  <si>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</si>
  <si>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</si>
  <si>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</si>
  <si>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</si>
  <si>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</si>
  <si>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</si>
  <si>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</si>
  <si>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</si>
  <si>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</si>
  <si>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</si>
  <si>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</si>
  <si>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</si>
  <si>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</si>
  <si>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</si>
  <si>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</si>
  <si>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</si>
  <si>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</si>
  <si>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</si>
  <si>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</si>
  <si>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</si>
  <si>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</si>
  <si>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</si>
  <si>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</si>
  <si>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</si>
  <si>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</si>
  <si>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</si>
  <si>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</si>
  <si>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</si>
  <si>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</si>
  <si>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</si>
  <si>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</si>
  <si>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</si>
  <si>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</si>
  <si>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</si>
  <si>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</si>
  <si>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</si>
  <si>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</si>
  <si>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</si>
  <si>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</si>
  <si>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</si>
  <si>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</si>
  <si>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</si>
  <si>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</si>
  <si>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</si>
  <si>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</si>
  <si>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</si>
  <si>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</si>
  <si>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</si>
  <si>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</si>
  <si>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</si>
  <si>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</si>
  <si>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</si>
  <si>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</si>
  <si>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</si>
  <si>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</si>
  <si>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</si>
  <si>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</si>
  <si>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</si>
  <si>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</si>
  <si>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</si>
  <si>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</si>
  <si>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</si>
  <si>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</si>
  <si>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</si>
  <si>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</si>
  <si>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</si>
  <si>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</si>
  <si>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</si>
  <si>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</si>
  <si>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</si>
  <si>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</si>
  <si>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</si>
  <si>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</si>
  <si>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</si>
  <si>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</si>
  <si>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</si>
  <si>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</si>
  <si>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</si>
  <si>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</si>
  <si>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</si>
  <si>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</si>
  <si>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</si>
  <si>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</si>
  <si>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</si>
  <si>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</si>
  <si>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</si>
  <si>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</si>
  <si>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</si>
  <si>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</si>
  <si>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</si>
  <si>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</si>
  <si>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</si>
  <si>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</si>
  <si>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</si>
  <si>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</si>
  <si>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</si>
  <si>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</si>
  <si>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</si>
  <si>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</si>
  <si>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</si>
  <si>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</si>
  <si>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</si>
  <si>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</si>
  <si>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</si>
  <si>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</si>
  <si>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</si>
  <si>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</si>
  <si>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</si>
  <si>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</si>
  <si>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</si>
  <si>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</si>
  <si>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</si>
  <si>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</si>
  <si>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</si>
  <si>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</si>
  <si>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</si>
  <si>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</si>
  <si>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</si>
  <si>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</si>
  <si>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</si>
  <si>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</si>
  <si>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</si>
  <si>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</si>
  <si>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</si>
  <si>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</si>
  <si>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</si>
  <si>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</si>
  <si>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</si>
  <si>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</si>
  <si>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</si>
  <si>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</si>
  <si>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</si>
  <si>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</si>
  <si>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</si>
  <si>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</si>
  <si>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</si>
  <si>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</si>
  <si>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</si>
  <si>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</si>
  <si>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</si>
  <si>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</si>
  <si>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</si>
  <si>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</si>
  <si>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</si>
  <si>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</si>
  <si>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</si>
  <si>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</si>
  <si>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</si>
  <si>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</si>
  <si>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</si>
  <si>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</si>
  <si>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</si>
  <si>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</si>
  <si>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</si>
  <si>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</si>
  <si>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</si>
  <si>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</si>
  <si>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</si>
  <si>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</si>
  <si>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</si>
  <si>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</si>
  <si>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</si>
  <si>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</si>
  <si>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</si>
  <si>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</si>
  <si>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</si>
  <si>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</si>
  <si>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</si>
  <si>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</si>
  <si>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</si>
  <si>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</si>
  <si>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</si>
  <si>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</si>
  <si>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</si>
  <si>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</si>
  <si>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</si>
  <si>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</si>
  <si>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</si>
  <si>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</si>
  <si>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</si>
  <si>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</si>
  <si>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</si>
  <si>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</si>
  <si>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</si>
  <si>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</si>
  <si>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</si>
  <si>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</si>
  <si>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</si>
  <si>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</si>
  <si>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</si>
  <si>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</si>
  <si>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</si>
  <si>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</si>
  <si>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</si>
  <si>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</si>
  <si>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</si>
  <si>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</si>
  <si>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</si>
  <si>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</si>
  <si>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</si>
  <si>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</si>
  <si>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</si>
  <si>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</si>
  <si>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</si>
  <si>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</si>
  <si>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</si>
  <si>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</si>
  <si>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</si>
  <si>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</si>
  <si>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</si>
  <si>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</si>
  <si>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</si>
  <si>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</si>
  <si>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</si>
  <si>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</si>
  <si>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</si>
  <si>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</si>
  <si>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</si>
  <si>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</si>
  <si>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</si>
  <si>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</si>
  <si>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</si>
  <si>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</si>
  <si>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</si>
  <si>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</si>
  <si>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</si>
  <si>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</si>
  <si>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</si>
  <si>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</si>
  <si>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</si>
  <si>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</si>
  <si>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</si>
  <si>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</si>
  <si>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</si>
  <si>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</si>
  <si>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</si>
  <si>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</si>
  <si>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</si>
  <si>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</si>
  <si>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</si>
  <si>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</si>
  <si>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</si>
  <si>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</si>
  <si>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</si>
  <si>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</si>
  <si>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</si>
  <si>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</si>
  <si>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</si>
  <si>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</si>
  <si>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</si>
  <si>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</si>
  <si>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</si>
  <si>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</si>
  <si>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</si>
  <si>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</si>
  <si>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</si>
  <si>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</si>
  <si>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</si>
  <si>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</si>
  <si>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</si>
  <si>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</si>
  <si>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</si>
  <si>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</si>
  <si>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</si>
  <si>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</si>
  <si>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</si>
  <si>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</si>
  <si>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</si>
  <si>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</si>
  <si>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</si>
  <si>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</si>
  <si>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</si>
  <si>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</si>
  <si>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</si>
  <si>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</si>
  <si>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</si>
  <si>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</si>
  <si>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</si>
  <si>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</si>
  <si>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</si>
  <si>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</si>
  <si>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</si>
  <si>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</si>
  <si>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</si>
  <si>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</si>
  <si>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</si>
  <si>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</si>
  <si>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</si>
  <si>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</si>
  <si>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</si>
  <si>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</si>
  <si>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</si>
  <si>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</si>
  <si>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</si>
  <si>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</si>
  <si>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</si>
  <si>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</si>
  <si>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</si>
  <si>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</si>
  <si>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</si>
  <si>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</si>
  <si>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</si>
  <si>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</si>
  <si>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</si>
  <si>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</si>
  <si>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</si>
  <si>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</si>
  <si>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</si>
  <si>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</si>
  <si>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</si>
  <si>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</si>
  <si>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</si>
  <si>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</si>
  <si>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</si>
  <si>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</si>
  <si>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</si>
  <si>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</si>
  <si>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</si>
  <si>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</si>
  <si>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</si>
  <si>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</si>
  <si>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</si>
  <si>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</si>
  <si>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</si>
  <si>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</si>
  <si>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</si>
  <si>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</si>
  <si>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</si>
  <si>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</si>
  <si>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</si>
  <si>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</si>
  <si>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</si>
  <si>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</si>
  <si>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</si>
  <si>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</si>
  <si>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</si>
  <si>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</si>
  <si>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</si>
  <si>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</si>
  <si>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</si>
  <si>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</si>
  <si>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</si>
  <si>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</si>
  <si>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</si>
  <si>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</si>
  <si>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</si>
  <si>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</si>
  <si>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</si>
  <si>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</si>
  <si>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</si>
  <si>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</si>
  <si>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</si>
  <si>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</si>
  <si>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</si>
  <si>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</si>
  <si>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</si>
  <si>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</si>
  <si>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</si>
  <si>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</si>
  <si>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</si>
  <si>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</si>
  <si>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</si>
  <si>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</si>
  <si>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</si>
  <si>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</si>
  <si>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</si>
  <si>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</si>
  <si>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</si>
  <si>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</si>
  <si>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</si>
  <si>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</si>
  <si>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</si>
  <si>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</si>
  <si>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</si>
  <si>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</si>
  <si>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</si>
  <si>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</si>
  <si>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</si>
  <si>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</si>
  <si>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</si>
  <si>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</si>
  <si>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</si>
  <si>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</si>
  <si>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</si>
  <si>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</si>
  <si>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</si>
  <si>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</si>
  <si>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</si>
  <si>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</si>
  <si>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</si>
  <si>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</si>
  <si>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</si>
  <si>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</si>
  <si>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</si>
  <si>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</si>
  <si>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</si>
  <si>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</si>
  <si>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</si>
  <si>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</si>
  <si>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</si>
  <si>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</si>
  <si>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</si>
  <si>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</si>
  <si>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</si>
  <si>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</si>
  <si>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</si>
  <si>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</si>
  <si>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</si>
  <si>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</si>
  <si>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</si>
  <si>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</si>
  <si>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</si>
  <si>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</si>
  <si>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</si>
  <si>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</si>
  <si>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</si>
  <si>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</si>
  <si>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</si>
  <si>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</si>
  <si>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</si>
  <si>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</si>
  <si>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</si>
  <si>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</si>
  <si>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</si>
  <si>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</si>
  <si>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</si>
  <si>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</si>
  <si>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</si>
  <si>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</si>
  <si>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</si>
  <si>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</si>
  <si>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</si>
  <si>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</si>
  <si>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</si>
  <si>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</si>
  <si>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</si>
  <si>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</si>
  <si>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</si>
  <si>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</si>
  <si>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</si>
  <si>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</si>
  <si>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</si>
  <si>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</si>
  <si>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</si>
  <si>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</si>
  <si>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</si>
  <si>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</si>
  <si>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</si>
  <si>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</si>
  <si>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</si>
  <si>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</si>
  <si>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</si>
  <si>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</si>
  <si>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</si>
  <si>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</si>
  <si>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</si>
  <si>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</si>
  <si>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</si>
  <si>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</si>
  <si>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</si>
  <si>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</si>
  <si>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</si>
  <si>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</si>
  <si>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</si>
  <si>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</si>
  <si>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</si>
  <si>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</si>
  <si>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</si>
  <si>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</si>
  <si>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</si>
  <si>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</si>
  <si>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</si>
  <si>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</si>
  <si>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</si>
  <si>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</si>
  <si>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</si>
  <si>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</si>
  <si>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</si>
  <si>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</si>
  <si>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</si>
  <si>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</si>
  <si>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</si>
  <si>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</si>
  <si>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</si>
  <si>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</si>
  <si>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</si>
  <si>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</si>
  <si>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</si>
  <si>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</si>
  <si>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</si>
  <si>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</si>
  <si>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</si>
  <si>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</si>
  <si>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</si>
  <si>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</si>
  <si>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</si>
  <si>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</si>
  <si>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</si>
  <si>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</si>
  <si>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</si>
  <si>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</si>
  <si>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</si>
  <si>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</si>
  <si>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</si>
  <si>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</si>
  <si>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</si>
  <si>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</si>
  <si>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</si>
  <si>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</si>
  <si>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</si>
  <si>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</si>
  <si>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</si>
  <si>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</si>
  <si>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</si>
  <si>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</si>
  <si>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</si>
  <si>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</si>
  <si>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</si>
  <si>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</si>
  <si>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</si>
  <si>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</si>
  <si>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</si>
  <si>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</si>
  <si>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</si>
  <si>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</si>
  <si>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</si>
  <si>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</si>
  <si>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</si>
  <si>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</si>
  <si>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</si>
  <si>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</si>
  <si>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</si>
  <si>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</si>
  <si>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</si>
  <si>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</si>
  <si>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</si>
  <si>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</si>
  <si>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</si>
  <si>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</si>
  <si>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</si>
  <si>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</si>
  <si>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</si>
  <si>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</si>
  <si>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</si>
  <si>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</si>
  <si>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</si>
  <si>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</si>
  <si>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</si>
  <si>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</si>
  <si>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</si>
  <si>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</si>
  <si>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</si>
  <si>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</si>
  <si>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</si>
  <si>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</si>
  <si>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</si>
  <si>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</si>
  <si>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</si>
  <si>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</si>
  <si>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</si>
  <si>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</si>
  <si>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</si>
  <si>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</si>
  <si>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</si>
  <si>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</si>
  <si>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</si>
  <si>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</si>
  <si>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</si>
  <si>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</si>
  <si>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</si>
  <si>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</si>
  <si>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</si>
  <si>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</si>
  <si>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</si>
  <si>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</si>
  <si>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</si>
  <si>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</si>
  <si>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</si>
  <si>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</si>
  <si>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</si>
  <si>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</si>
  <si>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</si>
  <si>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</si>
  <si>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</si>
  <si>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</si>
  <si>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</si>
  <si>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</si>
  <si>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</si>
  <si>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</si>
  <si>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</si>
  <si>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</si>
  <si>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</si>
  <si>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</si>
  <si>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</si>
  <si>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</si>
  <si>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</si>
  <si>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</si>
  <si>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</si>
  <si>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</si>
  <si>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</si>
  <si>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</si>
  <si>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</si>
  <si>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</si>
  <si>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</si>
  <si>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</si>
  <si>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</si>
  <si>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</si>
  <si>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</si>
  <si>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</si>
  <si>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</si>
  <si>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</si>
  <si>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</si>
  <si>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</si>
  <si>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</si>
  <si>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</si>
  <si>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</si>
  <si>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</si>
  <si>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</si>
  <si>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</si>
  <si>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</si>
  <si>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</si>
  <si>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</si>
  <si>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</si>
  <si>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</si>
  <si>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</si>
  <si>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</si>
  <si>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</si>
  <si>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</si>
  <si>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</si>
  <si>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</si>
  <si>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</si>
  <si>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</si>
  <si>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</si>
  <si>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</si>
  <si>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</si>
  <si>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</si>
  <si>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</si>
  <si>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</si>
  <si>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</si>
  <si>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</si>
  <si>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</si>
  <si>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</si>
  <si>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</si>
  <si>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</si>
  <si>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</si>
  <si>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</si>
  <si>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</si>
  <si>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</si>
  <si>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</si>
  <si>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</si>
  <si>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</si>
  <si>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</si>
  <si>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</si>
  <si>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</si>
  <si>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</si>
  <si>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</si>
  <si>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</si>
  <si>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</si>
  <si>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</si>
  <si>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</si>
  <si>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</si>
  <si>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</si>
  <si>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</si>
  <si>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</si>
  <si>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</si>
  <si>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</si>
  <si>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</si>
  <si>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</si>
  <si>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</si>
  <si>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</si>
  <si>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</si>
  <si>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</si>
  <si>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</si>
  <si>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</si>
  <si>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</si>
  <si>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</si>
  <si>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</si>
  <si>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</si>
  <si>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</si>
  <si>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</si>
  <si>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</si>
  <si>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</si>
  <si>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</si>
  <si>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</si>
  <si>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</si>
  <si>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</si>
  <si>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</si>
  <si>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</si>
  <si>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</si>
  <si>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</si>
  <si>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</si>
  <si>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</si>
  <si>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</si>
  <si>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</si>
  <si>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</si>
  <si>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</si>
  <si>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</si>
  <si>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</si>
  <si>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</si>
  <si>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</si>
  <si>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</si>
  <si>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</si>
  <si>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</si>
  <si>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</si>
  <si>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</si>
  <si>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</si>
  <si>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</si>
  <si>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</si>
  <si>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</si>
  <si>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</si>
  <si>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</si>
  <si>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</si>
  <si>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</si>
  <si>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</si>
  <si>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</si>
  <si>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</si>
  <si>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</si>
  <si>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</si>
  <si>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</si>
  <si>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</si>
  <si>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</si>
  <si>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</si>
  <si>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</si>
  <si>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</si>
  <si>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</si>
  <si>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</si>
  <si>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</si>
  <si>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</si>
  <si>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</si>
  <si>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</si>
  <si>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</si>
  <si>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</si>
  <si>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</si>
  <si>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</si>
  <si>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</si>
  <si>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</si>
  <si>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</si>
  <si>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</si>
  <si>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</si>
  <si>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</si>
  <si>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</si>
  <si>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</si>
  <si>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</si>
  <si>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</si>
  <si>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</si>
  <si>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</si>
  <si>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</si>
  <si>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</si>
  <si>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</si>
  <si>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</si>
  <si>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</si>
  <si>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</si>
  <si>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</si>
  <si>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</si>
  <si>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</si>
  <si>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</si>
  <si>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</si>
  <si>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</si>
  <si>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</si>
  <si>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</si>
  <si>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</si>
  <si>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</si>
  <si>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</si>
  <si>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</si>
  <si>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</si>
  <si>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</si>
  <si>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</si>
  <si>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</si>
  <si>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</si>
  <si>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</si>
  <si>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</si>
  <si>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</si>
  <si>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</si>
  <si>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</si>
  <si>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</si>
  <si>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</si>
  <si>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</si>
  <si>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</si>
  <si>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</si>
  <si>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</si>
  <si>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</si>
  <si>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</si>
  <si>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</si>
  <si>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</si>
  <si>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</si>
  <si>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</si>
  <si>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</si>
  <si>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</si>
  <si>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</si>
  <si>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</si>
  <si>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</si>
  <si>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</si>
  <si>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</si>
  <si>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</si>
  <si>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</si>
  <si>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</si>
  <si>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</si>
  <si>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</si>
  <si>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</si>
  <si>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</si>
  <si>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</si>
  <si>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</si>
  <si>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</si>
  <si>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</si>
  <si>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</si>
  <si>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</si>
  <si>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</si>
  <si>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</si>
  <si>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</si>
  <si>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</si>
  <si>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</si>
  <si>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</si>
  <si>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</si>
  <si>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</si>
  <si>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</si>
  <si>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</si>
  <si>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</si>
  <si>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</si>
  <si>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</si>
  <si>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</si>
  <si>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</si>
  <si>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</si>
  <si>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</si>
  <si>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</si>
  <si>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</si>
  <si>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</si>
  <si>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</si>
  <si>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</si>
  <si>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</si>
  <si>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</si>
  <si>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</si>
  <si>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</si>
  <si>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</si>
  <si>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</si>
  <si>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</si>
  <si>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</si>
  <si>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</si>
  <si>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</si>
  <si>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</si>
  <si>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</si>
  <si>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</si>
  <si>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</si>
  <si>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</si>
  <si>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</si>
  <si>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</si>
  <si>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</si>
  <si>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</si>
  <si>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</si>
  <si>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</si>
  <si>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</si>
  <si>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</si>
  <si>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</si>
  <si>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</si>
  <si>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</si>
  <si>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</si>
  <si>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</si>
  <si>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</si>
  <si>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</si>
  <si>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</si>
  <si>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</si>
  <si>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</si>
  <si>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</si>
  <si>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</si>
  <si>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</si>
  <si>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</si>
  <si>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</si>
  <si>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</si>
  <si>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</si>
  <si>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</si>
  <si>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</si>
  <si>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</si>
  <si>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</si>
  <si>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</si>
  <si>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</si>
  <si>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</si>
  <si>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</si>
  <si>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</si>
  <si>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</si>
  <si>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</si>
  <si>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</si>
  <si>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</si>
  <si>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</si>
  <si>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</si>
  <si>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</si>
  <si>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</si>
  <si>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</si>
  <si>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</si>
  <si>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</si>
  <si>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</si>
  <si>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</si>
  <si>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</si>
  <si>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</si>
  <si>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</si>
  <si>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</si>
  <si>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</si>
  <si>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</si>
  <si>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</si>
  <si>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</si>
  <si>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</si>
  <si>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</si>
  <si>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</si>
  <si>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</si>
  <si>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</si>
  <si>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</si>
  <si>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</si>
  <si>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</si>
  <si>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</si>
  <si>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</si>
  <si>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</si>
  <si>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</si>
  <si>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</si>
  <si>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</si>
  <si>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</si>
  <si>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</si>
  <si>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</si>
  <si>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</si>
  <si>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</si>
  <si>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</si>
  <si>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</si>
  <si>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</si>
  <si>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</si>
  <si>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</si>
  <si>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</si>
  <si>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</si>
  <si>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</si>
  <si>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</si>
  <si>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</si>
  <si>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</si>
  <si>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</si>
  <si>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</si>
  <si>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</si>
  <si>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</si>
  <si>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</si>
  <si>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</si>
  <si>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</si>
  <si>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</si>
  <si>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</si>
  <si>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</si>
  <si>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</si>
  <si>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</si>
  <si>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</si>
  <si>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</si>
  <si>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</si>
  <si>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</si>
  <si>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</si>
  <si>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</si>
  <si>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</si>
  <si>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</si>
  <si>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</si>
  <si>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</si>
  <si>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</si>
  <si>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</si>
  <si>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</si>
  <si>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</si>
  <si>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</si>
  <si>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</si>
  <si>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</si>
  <si>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</si>
  <si>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</si>
  <si>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</si>
  <si>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</si>
  <si>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</si>
  <si>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</si>
  <si>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</si>
  <si>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</si>
  <si>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</si>
  <si>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</si>
  <si>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</si>
  <si>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</si>
  <si>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</si>
  <si>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</si>
  <si>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</si>
  <si>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</si>
  <si>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</si>
  <si>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</si>
  <si>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</si>
  <si>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</si>
  <si>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</si>
  <si>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</si>
  <si>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</si>
  <si>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</si>
  <si>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</si>
  <si>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</si>
  <si>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</si>
  <si>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</si>
  <si>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</si>
  <si>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</si>
  <si>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</si>
  <si>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</si>
  <si>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</si>
  <si>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</si>
  <si>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</si>
  <si>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</si>
  <si>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</si>
  <si>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</si>
  <si>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</si>
  <si>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</si>
  <si>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</si>
  <si>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</si>
  <si>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</si>
  <si>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</si>
  <si>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</si>
  <si>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</si>
  <si>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</si>
  <si>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</si>
  <si>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</si>
  <si>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</si>
  <si>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</si>
  <si>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</si>
  <si>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</si>
  <si>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</si>
  <si>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</si>
  <si>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</si>
  <si>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</si>
  <si>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</si>
  <si>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</si>
  <si>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</si>
  <si>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</si>
  <si>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</si>
  <si>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</si>
  <si>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</si>
  <si>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</si>
  <si>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</si>
  <si>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</si>
  <si>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</si>
  <si>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</si>
  <si>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</si>
  <si>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</si>
  <si>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</si>
  <si>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</si>
  <si>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</si>
  <si>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</si>
  <si>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</si>
  <si>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</si>
  <si>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</si>
  <si>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</si>
  <si>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</si>
  <si>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</si>
  <si>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</si>
  <si>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</si>
  <si>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</si>
  <si>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</si>
  <si>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</si>
  <si>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</si>
  <si>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</si>
  <si>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</si>
  <si>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</si>
  <si>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</si>
  <si>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</si>
  <si>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</si>
  <si>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</si>
  <si>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</si>
  <si>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</si>
  <si>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</si>
  <si>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</si>
  <si>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</si>
  <si>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</si>
  <si>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</si>
  <si>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</si>
  <si>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</si>
  <si>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</si>
  <si>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</si>
  <si>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</si>
  <si>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</si>
  <si>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</si>
  <si>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</si>
  <si>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</si>
  <si>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</si>
  <si>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</si>
  <si>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</si>
  <si>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</si>
  <si>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</si>
  <si>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</si>
  <si>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</si>
  <si>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</si>
  <si>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</si>
  <si>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</si>
  <si>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</si>
  <si>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</si>
  <si>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</si>
  <si>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</si>
  <si>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</si>
  <si>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</si>
  <si>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</si>
  <si>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</si>
  <si>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</si>
  <si>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</si>
  <si>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</si>
  <si>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</si>
  <si>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</si>
  <si>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</si>
  <si>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</si>
  <si>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</si>
  <si>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</si>
  <si>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</si>
  <si>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</si>
  <si>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</si>
  <si>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</si>
  <si>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</si>
  <si>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</si>
  <si>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</si>
  <si>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</si>
  <si>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</si>
  <si>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</si>
  <si>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</si>
  <si>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</si>
  <si>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</si>
  <si>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</si>
  <si>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</si>
  <si>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</si>
  <si>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</si>
  <si>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</si>
  <si>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</si>
  <si>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</si>
  <si>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</si>
  <si>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</si>
  <si>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</si>
  <si>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</si>
  <si>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</si>
  <si>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</si>
  <si>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</si>
  <si>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</si>
  <si>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</si>
  <si>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</si>
  <si>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</si>
  <si>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</si>
  <si>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</si>
  <si>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</si>
  <si>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</si>
  <si>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</si>
  <si>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</si>
  <si>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</si>
  <si>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</si>
  <si>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</si>
  <si>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</si>
  <si>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</si>
  <si>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</si>
  <si>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</si>
  <si>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</si>
  <si>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</si>
  <si>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</si>
  <si>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</si>
  <si>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</si>
  <si>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</si>
  <si>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</si>
  <si>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</si>
  <si>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</si>
  <si>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</si>
  <si>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</si>
  <si>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</si>
  <si>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</si>
  <si>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</si>
  <si>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</si>
  <si>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</si>
  <si>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</si>
  <si>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</si>
  <si>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</si>
  <si>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</si>
  <si>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</si>
  <si>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</si>
  <si>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</si>
  <si>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</si>
  <si>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</si>
  <si>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</si>
  <si>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</si>
  <si>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</si>
  <si>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</si>
  <si>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</si>
  <si>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</si>
  <si>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</si>
  <si>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</si>
  <si>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</si>
  <si>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</si>
  <si>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</si>
  <si>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</si>
  <si>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</si>
  <si>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</si>
  <si>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</si>
  <si>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</si>
  <si>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</si>
  <si>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</si>
  <si>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</si>
  <si>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</si>
  <si>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</si>
  <si>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</si>
  <si>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</si>
  <si>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</si>
  <si>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</si>
  <si>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</si>
  <si>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</si>
  <si>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</si>
  <si>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</si>
  <si>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</si>
  <si>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</si>
  <si>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</si>
  <si>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</si>
  <si>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</si>
  <si>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</si>
  <si>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</si>
  <si>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</si>
  <si>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</si>
  <si>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</si>
  <si>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</si>
  <si>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</si>
  <si>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</si>
  <si>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</si>
  <si>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</si>
  <si>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</si>
  <si>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</si>
  <si>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</si>
  <si>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</si>
  <si>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</si>
  <si>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</si>
  <si>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</si>
  <si>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</si>
  <si>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</si>
  <si>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</si>
  <si>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</si>
  <si>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</si>
  <si>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</si>
  <si>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</si>
  <si>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</si>
  <si>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</si>
  <si>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</si>
  <si>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</si>
  <si>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</si>
  <si>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</si>
  <si>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</si>
  <si>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</si>
  <si>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</si>
  <si>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</si>
  <si>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</si>
  <si>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</si>
  <si>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</si>
  <si>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</si>
  <si>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</si>
  <si>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</si>
  <si>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</si>
  <si>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</si>
  <si>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</si>
  <si>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</si>
  <si>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</si>
  <si>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</si>
  <si>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</si>
  <si>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</si>
  <si>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</si>
  <si>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</si>
  <si>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</si>
  <si>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</si>
  <si>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</si>
  <si>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</si>
  <si>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</si>
  <si>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</si>
  <si>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</si>
  <si>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</si>
  <si>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</si>
  <si>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</si>
  <si>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</si>
  <si>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</si>
  <si>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</si>
  <si>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</si>
  <si>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</si>
  <si>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</si>
  <si>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</si>
  <si>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</si>
  <si>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</si>
  <si>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</si>
  <si>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</si>
  <si>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</si>
  <si>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</si>
  <si>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</si>
  <si>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</si>
  <si>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</si>
  <si>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</si>
  <si>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</si>
  <si>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</si>
  <si>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</si>
  <si>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</si>
  <si>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</si>
  <si>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</si>
  <si>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</si>
  <si>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</si>
  <si>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</si>
  <si>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</si>
  <si>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</si>
  <si>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</si>
  <si>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</si>
  <si>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</si>
  <si>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</si>
  <si>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</si>
  <si>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</si>
  <si>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</si>
  <si>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</si>
  <si>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</si>
  <si>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</si>
  <si>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</si>
  <si>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</si>
  <si>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</si>
  <si>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</si>
  <si>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</si>
  <si>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</si>
  <si>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</si>
  <si>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</si>
  <si>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</si>
  <si>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</si>
  <si>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</si>
  <si>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</si>
  <si>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</si>
  <si>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</si>
  <si>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</si>
  <si>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</si>
  <si>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</si>
  <si>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</si>
  <si>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</si>
  <si>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</si>
  <si>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</si>
  <si>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</si>
  <si>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</si>
  <si>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</si>
  <si>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</si>
  <si>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</si>
  <si>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</si>
  <si>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</si>
  <si>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</si>
  <si>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</si>
  <si>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</si>
  <si>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</si>
  <si>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</si>
  <si>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</si>
  <si>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</si>
  <si>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</si>
  <si>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</si>
  <si>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</si>
  <si>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</si>
  <si>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</si>
  <si>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</si>
  <si>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</si>
  <si>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</si>
  <si>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</si>
  <si>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</si>
  <si>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</si>
  <si>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</si>
  <si>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</si>
  <si>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</si>
  <si>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</si>
  <si>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</si>
  <si>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</si>
  <si>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</si>
  <si>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</si>
  <si>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</si>
  <si>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</si>
  <si>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</si>
  <si>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</si>
  <si>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</si>
  <si>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</si>
  <si>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</si>
  <si>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</si>
  <si>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</si>
  <si>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</si>
  <si>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</si>
  <si>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</si>
  <si>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</si>
  <si>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</si>
  <si>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</si>
  <si>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</si>
  <si>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</si>
  <si>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</si>
  <si>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</si>
  <si>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</si>
  <si>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</si>
  <si>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</si>
  <si>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</si>
  <si>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</si>
  <si>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</si>
  <si>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</si>
  <si>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</si>
  <si>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</si>
  <si>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</si>
  <si>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</si>
  <si>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</si>
  <si>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</si>
  <si>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</si>
  <si>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</si>
  <si>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</si>
  <si>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</si>
  <si>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</si>
  <si>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</si>
  <si>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</si>
  <si>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</si>
  <si>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</si>
  <si>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</si>
  <si>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</si>
  <si>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</si>
  <si>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</si>
  <si>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</si>
  <si>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</si>
  <si>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</si>
  <si>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</si>
  <si>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</si>
  <si>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</si>
  <si>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</si>
  <si>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</si>
  <si>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</si>
  <si>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</si>
  <si>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</si>
  <si>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</si>
  <si>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</si>
  <si>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</si>
  <si>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</si>
  <si>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</si>
  <si>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</si>
  <si>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</si>
  <si>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</si>
  <si>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</si>
  <si>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</si>
  <si>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</si>
  <si>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</si>
  <si>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</si>
  <si>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</si>
  <si>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</si>
  <si>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</si>
  <si>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</si>
  <si>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</si>
  <si>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</si>
  <si>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</si>
  <si>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</si>
  <si>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</si>
  <si>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</si>
  <si>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</si>
  <si>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</si>
  <si>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</si>
  <si>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</si>
  <si>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</si>
  <si>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</si>
  <si>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</si>
  <si>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</si>
  <si>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</si>
  <si>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</si>
  <si>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</si>
  <si>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</si>
  <si>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</si>
  <si>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</si>
  <si>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</si>
  <si>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</si>
  <si>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</si>
  <si>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</si>
  <si>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</si>
  <si>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</si>
  <si>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</si>
  <si>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</si>
  <si>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</si>
  <si>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</si>
  <si>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</si>
  <si>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</si>
  <si>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</si>
  <si>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</si>
  <si>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</si>
  <si>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</si>
  <si>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</si>
  <si>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</si>
  <si>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</si>
  <si>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</si>
  <si>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</si>
  <si>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</si>
  <si>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</si>
  <si>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</si>
  <si>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</si>
  <si>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</si>
  <si>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</si>
  <si>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</si>
  <si>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</si>
  <si>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</si>
  <si>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</si>
  <si>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</si>
  <si>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</si>
  <si>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</si>
  <si>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</si>
  <si>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</si>
  <si>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</si>
  <si>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</si>
  <si>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</si>
  <si>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</si>
  <si>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</si>
  <si>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</si>
  <si>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</si>
  <si>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</si>
  <si>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</si>
  <si>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</si>
  <si>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</si>
  <si>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</si>
  <si>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</si>
  <si>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</si>
  <si>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</si>
  <si>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</si>
  <si>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</si>
  <si>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</si>
  <si>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</si>
  <si>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</si>
  <si>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</si>
  <si>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</si>
  <si>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</si>
  <si>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</si>
  <si>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</si>
  <si>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</si>
  <si>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</si>
  <si>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</si>
  <si>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</si>
  <si>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</si>
  <si>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</si>
  <si>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</si>
  <si>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</si>
  <si>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</si>
  <si>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</si>
  <si>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</si>
  <si>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</si>
  <si>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</si>
  <si>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</si>
  <si>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</si>
  <si>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</si>
  <si>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</si>
  <si>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</si>
  <si>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</si>
  <si>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</si>
  <si>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</si>
  <si>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</si>
  <si>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</si>
  <si>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</si>
  <si>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</si>
  <si>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</si>
  <si>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</si>
  <si>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</si>
  <si>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</si>
  <si>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</si>
  <si>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</si>
  <si>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</si>
  <si>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</si>
  <si>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</si>
  <si>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</si>
  <si>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</si>
  <si>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</si>
  <si>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</si>
  <si>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</si>
  <si>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</si>
  <si>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</si>
  <si>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</si>
  <si>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</si>
  <si>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</si>
  <si>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</si>
  <si>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</si>
  <si>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</si>
  <si>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</si>
  <si>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</si>
  <si>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</si>
  <si>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</si>
  <si>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</si>
  <si>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</si>
  <si>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</si>
  <si>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</si>
  <si>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</si>
  <si>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</si>
  <si>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</si>
  <si>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</si>
  <si>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</si>
  <si>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</si>
  <si>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</si>
  <si>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</si>
  <si>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</si>
  <si>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</si>
  <si>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</si>
  <si>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</si>
  <si>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</si>
  <si>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</si>
  <si>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</si>
  <si>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</si>
  <si>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</si>
  <si>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</si>
  <si>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</si>
  <si>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</si>
  <si>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</si>
  <si>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</si>
  <si>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</si>
  <si>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</si>
  <si>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</si>
  <si>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</si>
  <si>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</si>
  <si>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</si>
  <si>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</si>
  <si>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</si>
  <si>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</si>
  <si>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</si>
  <si>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</si>
  <si>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</si>
  <si>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</si>
  <si>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</si>
  <si>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</si>
  <si>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</si>
  <si>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</si>
  <si>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</si>
  <si>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</si>
  <si>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</si>
  <si>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</si>
  <si>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</si>
  <si>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</si>
  <si>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</si>
  <si>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</si>
  <si>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</si>
  <si>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</si>
  <si>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</si>
  <si>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</si>
  <si>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</si>
  <si>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</si>
  <si>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</si>
  <si>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</si>
  <si>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</si>
  <si>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</si>
  <si>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</si>
  <si>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</si>
  <si>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</si>
  <si>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</si>
  <si>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</si>
  <si>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</si>
  <si>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</si>
  <si>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</si>
  <si>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</si>
  <si>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</si>
  <si>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</si>
  <si>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</si>
  <si>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</si>
  <si>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</si>
  <si>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</si>
  <si>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</si>
  <si>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</si>
  <si>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</si>
  <si>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</si>
  <si>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</si>
  <si>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</si>
  <si>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</si>
  <si>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</si>
  <si>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</si>
  <si>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</si>
  <si>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</si>
  <si>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</si>
  <si>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</si>
  <si>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</si>
  <si>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</si>
  <si>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</si>
  <si>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</si>
  <si>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</si>
  <si>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</si>
  <si>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</si>
  <si>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</si>
  <si>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</si>
  <si>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</si>
  <si>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</si>
  <si>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</si>
  <si>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</si>
  <si>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</si>
  <si>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</si>
  <si>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</si>
  <si>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</si>
  <si>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</si>
  <si>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</si>
  <si>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</si>
  <si>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</si>
  <si>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</si>
  <si>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</si>
  <si>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</si>
  <si>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</si>
  <si>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</si>
  <si>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</si>
  <si>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</si>
  <si>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</si>
  <si>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</si>
  <si>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</si>
  <si>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</si>
  <si>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</si>
  <si>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</si>
  <si>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</si>
  <si>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</si>
  <si>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</si>
  <si>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</si>
  <si>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</si>
  <si>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</si>
  <si>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</si>
  <si>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</si>
  <si>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</si>
  <si>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</si>
  <si>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</si>
  <si>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</si>
  <si>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</si>
  <si>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</si>
  <si>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</si>
  <si>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</si>
  <si>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</si>
  <si>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</si>
  <si>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</si>
  <si>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</si>
  <si>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</si>
  <si>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</si>
  <si>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</si>
  <si>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</si>
  <si>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</si>
  <si>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</si>
  <si>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</si>
  <si>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</si>
  <si>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</si>
  <si>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</si>
  <si>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</si>
  <si>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</si>
  <si>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</si>
  <si>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</si>
  <si>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</si>
  <si>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</si>
  <si>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</si>
  <si>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</si>
  <si>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</si>
  <si>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</si>
  <si>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</si>
  <si>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</si>
  <si>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</si>
  <si>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</si>
  <si>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</si>
  <si>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</si>
  <si>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</si>
  <si>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</si>
  <si>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</si>
  <si>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</si>
  <si>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</si>
  <si>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</si>
  <si>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</si>
  <si>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</si>
  <si>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</si>
  <si>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</si>
  <si>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</si>
  <si>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</si>
  <si>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</si>
  <si>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</si>
  <si>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</si>
  <si>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</si>
  <si>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</si>
  <si>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</si>
  <si>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</si>
  <si>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</si>
  <si>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</si>
  <si>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</si>
  <si>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</si>
  <si>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</si>
  <si>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</si>
  <si>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</si>
  <si>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</si>
  <si>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</si>
  <si>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</si>
  <si>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</si>
  <si>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</si>
  <si>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</si>
  <si>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</si>
  <si>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</si>
  <si>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</si>
  <si>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</si>
  <si>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</si>
  <si>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</si>
  <si>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</si>
  <si>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</si>
  <si>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</si>
  <si>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</si>
  <si>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</si>
  <si>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</si>
  <si>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</si>
  <si>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</si>
  <si>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</si>
  <si>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</si>
  <si>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</si>
  <si>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</si>
  <si>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</si>
  <si>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</si>
  <si>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</si>
  <si>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</si>
  <si>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</si>
  <si>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</si>
  <si>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</si>
  <si>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</si>
  <si>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</si>
  <si>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</si>
  <si>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</si>
  <si>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</si>
  <si>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</si>
  <si>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</si>
  <si>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</si>
  <si>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</si>
  <si>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</si>
  <si>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</si>
  <si>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</si>
  <si>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</si>
  <si>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</si>
  <si>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</si>
  <si>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</si>
  <si>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</si>
  <si>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</si>
  <si>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</si>
  <si>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</si>
  <si>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</si>
  <si>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</si>
  <si>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</si>
  <si>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</si>
  <si>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</si>
  <si>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</si>
  <si>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</si>
  <si>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</si>
  <si>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</si>
  <si>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</si>
  <si>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</si>
  <si>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</si>
  <si>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</si>
  <si>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</si>
  <si>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</si>
  <si>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</si>
  <si>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</si>
  <si>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</si>
  <si>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</si>
  <si>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</si>
  <si>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</si>
  <si>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</si>
  <si>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</si>
  <si>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</si>
  <si>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</si>
  <si>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</si>
  <si>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</si>
  <si>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</si>
  <si>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</si>
  <si>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</si>
  <si>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</si>
  <si>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</si>
  <si>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</si>
  <si>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</si>
  <si>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</si>
  <si>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</si>
  <si>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</si>
  <si>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</si>
  <si>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</si>
  <si>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</si>
  <si>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</si>
  <si>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</si>
  <si>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</si>
  <si>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</si>
  <si>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</si>
  <si>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</si>
  <si>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</si>
  <si>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</si>
  <si>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</si>
  <si>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</si>
  <si>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</si>
  <si>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</si>
  <si>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</si>
  <si>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</si>
  <si>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</si>
  <si>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</si>
  <si>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</si>
  <si>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</si>
  <si>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</si>
  <si>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</si>
  <si>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</si>
  <si>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</si>
  <si>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</si>
  <si>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</si>
  <si>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</si>
  <si>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</si>
  <si>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</si>
  <si>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</si>
  <si>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</si>
  <si>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</si>
  <si>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</si>
  <si>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</si>
  <si>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</si>
  <si>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</si>
  <si>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</si>
  <si>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</si>
  <si>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</si>
  <si>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</si>
  <si>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</si>
  <si>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</si>
  <si>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</si>
  <si>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</si>
  <si>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</si>
  <si>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</si>
  <si>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</si>
  <si>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</si>
  <si>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</si>
  <si>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</si>
  <si>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</si>
  <si>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</si>
  <si>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</si>
  <si>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</si>
  <si>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</si>
  <si>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</si>
  <si>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</si>
  <si>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</si>
  <si>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</si>
  <si>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</si>
  <si>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</si>
  <si>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</si>
  <si>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</si>
  <si>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</si>
  <si>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</si>
  <si>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</si>
  <si>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</si>
  <si>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</si>
  <si>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</si>
  <si>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</si>
  <si>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</si>
  <si>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</si>
  <si>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</si>
  <si>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</si>
  <si>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</si>
  <si>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</si>
  <si>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</si>
  <si>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</si>
  <si>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</si>
  <si>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</si>
  <si>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</si>
  <si>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</si>
  <si>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</si>
  <si>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</si>
  <si>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</si>
  <si>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</si>
  <si>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</si>
  <si>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</si>
  <si>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</si>
  <si>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</si>
  <si>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</si>
  <si>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</si>
  <si>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</si>
  <si>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</si>
  <si>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</si>
  <si>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</si>
  <si>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</si>
  <si>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</si>
  <si>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</si>
  <si>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</si>
  <si>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</si>
  <si>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</si>
  <si>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</si>
  <si>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</si>
  <si>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</si>
  <si>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</si>
  <si>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</si>
  <si>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</si>
  <si>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</si>
  <si>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</si>
  <si>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</si>
  <si>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</si>
  <si>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</si>
  <si>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</si>
  <si>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</si>
  <si>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</si>
  <si>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</si>
  <si>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</si>
  <si>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</si>
  <si>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</si>
  <si>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</si>
  <si>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</si>
  <si>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</si>
  <si>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</si>
  <si>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</si>
  <si>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</si>
  <si>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</si>
  <si>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</si>
  <si>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</si>
  <si>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</si>
  <si>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</si>
  <si>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</si>
  <si>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</si>
  <si>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</si>
  <si>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</si>
  <si>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</si>
  <si>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</si>
  <si>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</si>
  <si>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</si>
  <si>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</si>
  <si>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</si>
  <si>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</si>
  <si>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</si>
  <si>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</si>
  <si>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</si>
  <si>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</si>
  <si>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</si>
  <si>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</si>
  <si>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</si>
  <si>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</si>
  <si>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</si>
  <si>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</si>
  <si>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</si>
  <si>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</si>
  <si>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</si>
  <si>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</si>
  <si>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</si>
  <si>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</si>
  <si>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</si>
  <si>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</si>
  <si>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</si>
  <si>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</si>
  <si>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</si>
  <si>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</si>
  <si>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</si>
  <si>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</si>
  <si>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</si>
  <si>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</si>
  <si>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</si>
  <si>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</si>
  <si>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</si>
  <si>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</si>
  <si>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</si>
  <si>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</si>
  <si>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</si>
  <si>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</si>
  <si>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</si>
  <si>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</si>
  <si>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</si>
  <si>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</si>
  <si>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</si>
  <si>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</si>
  <si>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</si>
  <si>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</si>
  <si>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</si>
  <si>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</si>
  <si>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</si>
  <si>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</si>
  <si>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</si>
  <si>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</si>
  <si>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</si>
  <si>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</si>
  <si>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</si>
  <si>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</si>
  <si>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</si>
  <si>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</si>
  <si>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</si>
  <si>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</si>
  <si>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</si>
  <si>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</si>
  <si>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</si>
  <si>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</si>
  <si>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</si>
  <si>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</si>
  <si>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</si>
  <si>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</si>
  <si>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</si>
  <si>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</si>
  <si>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</si>
  <si>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</si>
  <si>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</si>
  <si>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</si>
  <si>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</si>
  <si>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</si>
  <si>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</si>
  <si>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</si>
  <si>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</si>
  <si>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</si>
  <si>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</si>
  <si>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</si>
  <si>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</si>
  <si>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</si>
  <si>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</si>
  <si>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</si>
  <si>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</si>
  <si>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</si>
  <si>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</si>
  <si>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</si>
  <si>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</si>
  <si>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</si>
  <si>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</si>
  <si>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</si>
  <si>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</si>
  <si>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</si>
  <si>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</si>
  <si>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</si>
  <si>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</si>
  <si>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</si>
  <si>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</si>
  <si>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</si>
  <si>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</si>
  <si>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</si>
  <si>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</si>
  <si>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</si>
  <si>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</si>
  <si>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</si>
  <si>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</si>
  <si>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</si>
  <si>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</si>
  <si>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</si>
  <si>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</si>
  <si>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</si>
  <si>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</si>
  <si>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</si>
  <si>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</si>
  <si>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</si>
  <si>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</si>
  <si>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</si>
  <si>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</si>
  <si>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</si>
  <si>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</si>
  <si>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</si>
  <si>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</si>
  <si>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</si>
  <si>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</si>
  <si>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</si>
  <si>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</si>
  <si>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</si>
  <si>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</si>
  <si>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</si>
  <si>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</si>
  <si>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</si>
  <si>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</si>
  <si>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</si>
  <si>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</si>
  <si>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</si>
  <si>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</si>
  <si>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</si>
  <si>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</si>
  <si>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</si>
  <si>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</si>
  <si>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</si>
  <si>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</si>
  <si>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</si>
  <si>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</si>
  <si>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</si>
  <si>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</si>
  <si>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</si>
  <si>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</si>
  <si>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</si>
  <si>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</si>
  <si>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</si>
  <si>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</si>
  <si>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</si>
  <si>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</si>
  <si>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</si>
  <si>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</si>
  <si>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</si>
  <si>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</si>
  <si>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</si>
  <si>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</si>
  <si>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</si>
  <si>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</si>
  <si>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</si>
  <si>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</si>
  <si>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</si>
  <si>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</si>
  <si>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</si>
  <si>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</si>
  <si>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</si>
  <si>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</si>
  <si>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</si>
  <si>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</si>
  <si>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</si>
  <si>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</si>
  <si>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</si>
  <si>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</si>
  <si>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</si>
  <si>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</si>
  <si>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</si>
  <si>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</si>
  <si>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</si>
  <si>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</si>
  <si>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</si>
  <si>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</si>
  <si>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</si>
  <si>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</si>
  <si>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</si>
  <si>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</si>
  <si>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</si>
  <si>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</si>
  <si>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</si>
  <si>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</si>
  <si>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</si>
  <si>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</si>
  <si>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</si>
  <si>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</si>
  <si>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</si>
  <si>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</si>
  <si>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</si>
  <si>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</si>
  <si>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</si>
  <si>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</si>
  <si>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</si>
  <si>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</si>
  <si>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</si>
  <si>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</si>
  <si>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</si>
  <si>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</si>
  <si>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</si>
  <si>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</si>
  <si>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</si>
  <si>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</si>
  <si>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</si>
  <si>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</si>
  <si>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</si>
  <si>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</si>
  <si>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</si>
  <si>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</si>
  <si>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</si>
  <si>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</si>
  <si>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</si>
  <si>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</si>
  <si>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</si>
  <si>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</si>
  <si>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</si>
  <si>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</si>
  <si>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</si>
  <si>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</si>
  <si>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</si>
  <si>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</si>
  <si>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</si>
  <si>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</si>
  <si>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</si>
  <si>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</si>
  <si>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</si>
  <si>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</si>
  <si>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</si>
  <si>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</si>
  <si>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</si>
  <si>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</si>
  <si>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</si>
  <si>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</si>
  <si>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</si>
  <si>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</si>
  <si>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</si>
  <si>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</si>
  <si>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</si>
  <si>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</si>
  <si>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</si>
  <si>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</si>
  <si>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</si>
  <si>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</si>
  <si>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</si>
  <si>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</si>
  <si>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</si>
  <si>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</si>
  <si>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</si>
  <si>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</si>
  <si>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</si>
  <si>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</si>
  <si>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</si>
  <si>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</si>
  <si>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</si>
  <si>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</si>
  <si>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</si>
  <si>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</si>
  <si>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</si>
  <si>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</si>
  <si>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</si>
  <si>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</si>
  <si>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</si>
  <si>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</si>
  <si>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</si>
  <si>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</si>
  <si>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</si>
  <si>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</si>
  <si>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</si>
  <si>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</si>
  <si>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</si>
  <si>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</si>
  <si>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</si>
  <si>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</si>
  <si>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</si>
  <si>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</si>
  <si>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</si>
  <si>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</si>
  <si>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</si>
  <si>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</si>
  <si>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</si>
  <si>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</si>
  <si>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</si>
  <si>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</si>
  <si>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</si>
  <si>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</si>
  <si>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</si>
  <si>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</si>
  <si>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</si>
  <si>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</si>
  <si>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</si>
  <si>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</si>
  <si>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</si>
  <si>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</si>
  <si>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</si>
  <si>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</si>
  <si>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</si>
  <si>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</si>
  <si>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</si>
  <si>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</si>
  <si>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</si>
  <si>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</si>
  <si>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</si>
  <si>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</si>
  <si>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</si>
  <si>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</si>
  <si>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</si>
  <si>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</si>
  <si>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</si>
  <si>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</si>
  <si>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</si>
  <si>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</si>
  <si>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</si>
  <si>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</si>
  <si>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</si>
  <si>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</si>
  <si>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</si>
  <si>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</si>
  <si>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</si>
  <si>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</si>
  <si>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</si>
  <si>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</si>
  <si>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</si>
  <si>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</si>
  <si>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</si>
  <si>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</si>
  <si>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</si>
  <si>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</si>
  <si>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</si>
  <si>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</si>
  <si>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</si>
  <si>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</si>
  <si>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</si>
  <si>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</si>
  <si>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</si>
  <si>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</si>
  <si>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</si>
  <si>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</si>
  <si>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</si>
  <si>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</si>
  <si>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</si>
  <si>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</si>
  <si>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</si>
  <si>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</si>
  <si>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</si>
  <si>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</si>
  <si>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</si>
  <si>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</si>
  <si>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</si>
  <si>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</si>
  <si>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</si>
  <si>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</si>
  <si>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</si>
  <si>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</si>
  <si>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</si>
  <si>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</si>
  <si>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</si>
  <si>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</si>
  <si>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</si>
  <si>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</si>
  <si>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</si>
  <si>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</si>
  <si>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</si>
  <si>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</si>
  <si>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</si>
  <si>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</si>
  <si>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</si>
  <si>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</si>
  <si>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</si>
  <si>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</si>
  <si>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</si>
  <si>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</si>
  <si>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</si>
  <si>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</si>
  <si>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</si>
  <si>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</si>
  <si>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</si>
  <si>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</si>
  <si>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</si>
  <si>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</si>
  <si>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</si>
  <si>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</si>
  <si>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</si>
  <si>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</si>
  <si>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</si>
  <si>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</si>
  <si>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</si>
  <si>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</si>
  <si>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</si>
  <si>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</si>
  <si>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</si>
  <si>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</si>
  <si>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</si>
  <si>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</si>
  <si>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</si>
  <si>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</si>
  <si>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</si>
  <si>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</si>
  <si>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</si>
  <si>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</si>
  <si>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</si>
  <si>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</si>
  <si>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</si>
  <si>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</si>
  <si>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</si>
  <si>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</si>
  <si>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</si>
  <si>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</si>
  <si>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</si>
  <si>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</si>
  <si>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</si>
  <si>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</si>
  <si>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</si>
  <si>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</si>
  <si>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</si>
  <si>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</si>
  <si>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</si>
  <si>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</si>
  <si>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</si>
  <si>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</si>
  <si>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</si>
  <si>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</si>
  <si>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</si>
  <si>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</si>
  <si>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</si>
  <si>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</si>
  <si>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</si>
  <si>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</si>
  <si>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</si>
  <si>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</si>
  <si>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</si>
  <si>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</si>
  <si>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</si>
  <si>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</si>
  <si>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</si>
  <si>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</si>
  <si>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</si>
  <si>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</si>
  <si>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</si>
  <si>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</si>
  <si>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</si>
  <si>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</si>
  <si>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</si>
  <si>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</si>
  <si>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</si>
  <si>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</si>
  <si>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</si>
  <si>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</si>
  <si>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</si>
  <si>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</si>
  <si>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</si>
  <si>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</si>
  <si>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</si>
  <si>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</si>
  <si>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</si>
  <si>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</si>
  <si>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</si>
  <si>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</si>
  <si>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</si>
  <si>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</si>
  <si>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</si>
  <si>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</si>
  <si>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</si>
  <si>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</si>
  <si>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</si>
  <si>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</si>
  <si>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</si>
  <si>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</si>
  <si>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</si>
  <si>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</si>
  <si>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</si>
  <si>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</si>
  <si>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</si>
  <si>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</si>
  <si>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</si>
  <si>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</si>
  <si>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</si>
  <si>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</si>
  <si>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</si>
  <si>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</si>
  <si>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</si>
  <si>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</si>
  <si>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</si>
  <si>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</si>
  <si>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</si>
  <si>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</si>
  <si>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</si>
  <si>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</si>
  <si>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</si>
  <si>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</si>
  <si>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</si>
  <si>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</si>
  <si>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</si>
  <si>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</si>
  <si>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</si>
  <si>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</si>
  <si>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</si>
  <si>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</si>
  <si>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</si>
  <si>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</si>
  <si>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</si>
  <si>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</si>
  <si>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</si>
  <si>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</si>
  <si>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</si>
  <si>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</si>
  <si>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</si>
  <si>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</si>
  <si>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</si>
  <si>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</si>
  <si>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</si>
  <si>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</si>
  <si>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</si>
  <si>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</si>
  <si>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</si>
  <si>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</si>
  <si>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</si>
  <si>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</si>
  <si>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</si>
  <si>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</si>
  <si>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</si>
  <si>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</si>
  <si>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</si>
  <si>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</si>
  <si>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</si>
  <si>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</si>
  <si>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</si>
  <si>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</si>
  <si>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</si>
  <si>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</si>
  <si>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</si>
  <si>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</si>
  <si>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</si>
  <si>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</si>
  <si>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</si>
  <si>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</si>
  <si>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</si>
  <si>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</si>
  <si>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</si>
  <si>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</si>
  <si>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</si>
  <si>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</si>
  <si>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</si>
  <si>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</si>
  <si>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</si>
  <si>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</si>
  <si>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</si>
  <si>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</si>
  <si>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</si>
  <si>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</si>
  <si>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</si>
  <si>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</si>
  <si>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</si>
  <si>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</si>
  <si>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</si>
  <si>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</si>
  <si>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</si>
  <si>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</si>
  <si>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</si>
  <si>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</si>
  <si>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</si>
  <si>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</si>
  <si>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</si>
  <si>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</si>
  <si>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</si>
  <si>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</si>
  <si>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</si>
  <si>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</si>
  <si>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</si>
  <si>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</si>
  <si>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</si>
  <si>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</si>
  <si>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</si>
  <si>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</si>
  <si>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</si>
  <si>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</si>
  <si>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</si>
  <si>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</si>
  <si>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</si>
  <si>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</si>
  <si>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</si>
  <si>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</si>
  <si>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</si>
  <si>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</si>
  <si>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</si>
  <si>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</si>
  <si>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</si>
  <si>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</si>
  <si>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</si>
  <si>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</si>
  <si>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</si>
  <si>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</si>
  <si>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</si>
  <si>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</si>
  <si>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</si>
  <si>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</si>
  <si>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</si>
  <si>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</si>
  <si>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</si>
  <si>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</si>
  <si>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</si>
  <si>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</si>
  <si>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</si>
  <si>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</si>
  <si>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</si>
  <si>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</si>
  <si>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</si>
  <si>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</si>
  <si>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</si>
  <si>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</si>
  <si>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</si>
  <si>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</si>
  <si>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</si>
  <si>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</si>
  <si>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</si>
  <si>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</si>
  <si>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</si>
  <si>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</si>
  <si>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</si>
  <si>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</si>
  <si>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</si>
  <si>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</si>
  <si>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</si>
  <si>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</si>
  <si>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</si>
  <si>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</si>
  <si>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</si>
  <si>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</si>
  <si>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</si>
  <si>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</si>
  <si>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</si>
  <si>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</si>
  <si>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</si>
  <si>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</si>
  <si>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</si>
  <si>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</si>
  <si>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</si>
  <si>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</si>
  <si>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</si>
  <si>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</si>
  <si>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</si>
  <si>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</si>
  <si>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</si>
  <si>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</si>
  <si>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</si>
  <si>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</si>
  <si>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</si>
  <si>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</si>
  <si>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</si>
  <si>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</si>
  <si>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</si>
  <si>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</si>
  <si>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</si>
  <si>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</si>
  <si>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</si>
  <si>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</si>
  <si>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</si>
  <si>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</si>
  <si>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</si>
  <si>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</si>
  <si>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</si>
  <si>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</si>
  <si>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</si>
  <si>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</si>
  <si>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</si>
  <si>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</si>
  <si>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</si>
  <si>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</si>
  <si>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</si>
  <si>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</si>
  <si>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</si>
  <si>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</si>
  <si>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</si>
  <si>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</si>
  <si>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</si>
  <si>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</si>
  <si>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</si>
  <si>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</si>
  <si>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</si>
  <si>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</si>
  <si>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</si>
  <si>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</si>
  <si>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</si>
  <si>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</si>
  <si>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</si>
  <si>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</si>
  <si>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</si>
  <si>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</si>
  <si>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</si>
  <si>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</si>
  <si>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</si>
  <si>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</si>
  <si>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</si>
  <si>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</si>
  <si>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</si>
  <si>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</si>
  <si>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</si>
  <si>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</si>
  <si>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</si>
  <si>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</si>
  <si>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</si>
  <si>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</si>
  <si>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</si>
  <si>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</si>
  <si>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</si>
  <si>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</si>
  <si>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</si>
  <si>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</si>
  <si>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</si>
  <si>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</si>
  <si>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</si>
  <si>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</si>
  <si>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</si>
  <si>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</si>
  <si>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</si>
  <si>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</si>
  <si>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</si>
  <si>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</si>
  <si>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</si>
  <si>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</si>
  <si>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</si>
  <si>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</si>
  <si>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</si>
  <si>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</si>
  <si>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</si>
  <si>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</si>
  <si>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</si>
  <si>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</si>
  <si>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</si>
  <si>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</si>
  <si>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</si>
  <si>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</si>
  <si>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</si>
  <si>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</si>
  <si>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</si>
  <si>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</si>
  <si>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</si>
  <si>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</si>
  <si>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</si>
  <si>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</si>
  <si>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</si>
  <si>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</si>
  <si>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</si>
  <si>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</si>
  <si>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</si>
  <si>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</si>
  <si>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</si>
  <si>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</si>
  <si>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</si>
  <si>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</si>
  <si>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</si>
  <si>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</si>
  <si>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</si>
  <si>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</si>
  <si>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</si>
  <si>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</si>
  <si>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</si>
  <si>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</si>
  <si>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</si>
  <si>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</si>
  <si>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</si>
  <si>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</si>
  <si>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</si>
  <si>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</si>
  <si>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</si>
  <si>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</si>
  <si>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</si>
  <si>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</si>
  <si>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</si>
  <si>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</si>
  <si>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</si>
  <si>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</si>
  <si>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</si>
  <si>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</si>
  <si>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</si>
  <si>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</si>
  <si>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</si>
  <si>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</si>
  <si>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</si>
  <si>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</si>
  <si>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</si>
  <si>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</si>
  <si>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</si>
  <si>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</si>
  <si>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</si>
  <si>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</si>
  <si>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</si>
  <si>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</si>
  <si>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</si>
  <si>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</si>
  <si>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</si>
  <si>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</si>
  <si>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</si>
  <si>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</si>
  <si>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</si>
  <si>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</si>
  <si>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</si>
  <si>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</si>
  <si>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</si>
  <si>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</si>
  <si>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</si>
  <si>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</si>
  <si>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</si>
  <si>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</si>
  <si>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</si>
  <si>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</si>
  <si>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</si>
  <si>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</si>
  <si>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</si>
  <si>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</si>
  <si>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</si>
  <si>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</si>
  <si>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</si>
  <si>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</si>
  <si>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</si>
  <si>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</si>
  <si>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</si>
  <si>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</si>
  <si>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</si>
  <si>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</si>
  <si>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</si>
  <si>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</si>
  <si>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</si>
  <si>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</si>
  <si>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</si>
  <si>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</si>
  <si>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</si>
  <si>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</si>
  <si>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</si>
  <si>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</si>
  <si>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</si>
  <si>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</si>
  <si>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</si>
  <si>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</si>
  <si>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</si>
  <si>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</si>
  <si>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</si>
  <si>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</si>
  <si>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</si>
  <si>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</si>
  <si>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</si>
  <si>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</si>
  <si>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</si>
  <si>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</si>
  <si>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</si>
  <si>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</si>
  <si>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</si>
  <si>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</si>
  <si>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</si>
  <si>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</si>
  <si>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</si>
  <si>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</si>
  <si>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</si>
  <si>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</si>
  <si>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</si>
  <si>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</si>
  <si>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</si>
  <si>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</si>
  <si>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</si>
  <si>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</si>
  <si>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</si>
  <si>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</si>
  <si>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</si>
  <si>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</si>
  <si>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</si>
  <si>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</si>
  <si>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</si>
  <si>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</si>
  <si>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</si>
  <si>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</si>
  <si>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</si>
  <si>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</si>
  <si>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</si>
  <si>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</si>
  <si>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</si>
  <si>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</si>
  <si>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</si>
  <si>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</si>
  <si>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</si>
  <si>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</si>
  <si>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</si>
  <si>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</si>
  <si>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</si>
  <si>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</si>
  <si>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</si>
  <si>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</si>
  <si>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</si>
  <si>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</si>
  <si>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</si>
  <si>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</si>
  <si>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</si>
  <si>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</si>
  <si>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</si>
  <si>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</si>
  <si>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</si>
  <si>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</si>
  <si>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</si>
  <si>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</si>
  <si>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</si>
  <si>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</si>
  <si>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</si>
  <si>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</si>
  <si>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</si>
  <si>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</si>
  <si>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</si>
  <si>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</si>
  <si>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</si>
  <si>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</si>
  <si>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</si>
  <si>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</si>
  <si>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</si>
  <si>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</si>
  <si>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</si>
  <si>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</si>
  <si>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</si>
  <si>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</si>
  <si>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</si>
  <si>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</si>
  <si>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</si>
  <si>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</si>
  <si>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</si>
  <si>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</si>
  <si>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</si>
  <si>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</si>
  <si>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</si>
  <si>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</si>
  <si>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</si>
  <si>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</si>
  <si>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</si>
  <si>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</si>
  <si>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</si>
  <si>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</si>
  <si>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</si>
  <si>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</si>
  <si>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</si>
  <si>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</si>
  <si>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</si>
  <si>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</si>
  <si>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</si>
  <si>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</si>
  <si>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</si>
  <si>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</si>
  <si>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</si>
  <si>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</si>
  <si>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</si>
  <si>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</si>
  <si>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</si>
  <si>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</si>
  <si>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</si>
  <si>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</si>
  <si>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</si>
  <si>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</si>
  <si>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</si>
  <si>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</si>
  <si>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</si>
  <si>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</si>
  <si>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</si>
  <si>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</si>
  <si>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</si>
  <si>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</si>
  <si>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</si>
  <si>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</si>
  <si>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</si>
  <si>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</si>
  <si>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</si>
  <si>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</si>
  <si>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</si>
  <si>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</si>
  <si>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</si>
  <si>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</si>
  <si>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</si>
  <si>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</si>
  <si>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</si>
  <si>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</si>
  <si>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</si>
  <si>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</si>
  <si>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</si>
  <si>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</si>
  <si>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</si>
  <si>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</si>
  <si>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</si>
  <si>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</si>
  <si>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</si>
  <si>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</si>
  <si>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</si>
  <si>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</si>
  <si>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</si>
  <si>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</si>
  <si>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</si>
  <si>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</si>
  <si>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</si>
  <si>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</si>
  <si>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</si>
  <si>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</si>
  <si>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</si>
  <si>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</si>
  <si>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</si>
  <si>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</si>
  <si>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</si>
  <si>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</si>
  <si>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</si>
  <si>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</si>
  <si>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</si>
  <si>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</si>
  <si>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</si>
  <si>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</si>
  <si>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</si>
  <si>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</si>
  <si>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</si>
  <si>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</si>
  <si>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</si>
  <si>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</si>
  <si>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</si>
  <si>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</si>
  <si>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</si>
  <si>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</si>
  <si>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</si>
  <si>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</si>
  <si>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</si>
  <si>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</si>
  <si>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</si>
  <si>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</si>
  <si>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</si>
  <si>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</si>
  <si>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</si>
  <si>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</si>
  <si>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</si>
  <si>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</si>
  <si>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</si>
  <si>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</si>
  <si>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</si>
  <si>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</si>
  <si>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</si>
  <si>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</si>
  <si>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</si>
  <si>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</si>
  <si>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</si>
  <si>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</si>
  <si>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</si>
  <si>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</si>
  <si>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</si>
  <si>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</si>
  <si>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</si>
  <si>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</si>
  <si>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</si>
  <si>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</si>
  <si>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</si>
  <si>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</si>
  <si>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</si>
  <si>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</si>
  <si>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</si>
  <si>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</si>
  <si>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</si>
  <si>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</si>
  <si>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</si>
  <si>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</si>
  <si>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</si>
  <si>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</si>
  <si>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</si>
  <si>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</si>
  <si>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</si>
  <si>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</si>
  <si>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</si>
  <si>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</si>
  <si>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</si>
  <si>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</si>
  <si>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</si>
  <si>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</si>
  <si>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</si>
  <si>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</si>
  <si>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</si>
  <si>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</si>
  <si>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</si>
  <si>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</si>
  <si>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</si>
  <si>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</si>
  <si>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</si>
  <si>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</si>
  <si>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</si>
  <si>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</si>
  <si>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</si>
  <si>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</si>
  <si>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</si>
  <si>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</si>
  <si>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</si>
  <si>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</si>
  <si>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</si>
  <si>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</si>
  <si>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</si>
  <si>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</si>
  <si>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</si>
  <si>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</si>
  <si>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</si>
  <si>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</si>
  <si>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</si>
  <si>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</si>
  <si>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</si>
  <si>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</si>
  <si>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</si>
  <si>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</si>
  <si>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</si>
  <si>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</si>
  <si>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</si>
  <si>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</si>
  <si>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</si>
  <si>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</si>
  <si>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</si>
  <si>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</si>
  <si>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</si>
  <si>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</si>
  <si>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</si>
  <si>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</si>
  <si>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</si>
  <si>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</si>
  <si>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</si>
  <si>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</si>
  <si>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</si>
  <si>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</si>
  <si>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</si>
  <si>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</si>
  <si>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</si>
  <si>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</si>
  <si>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</si>
  <si>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</si>
  <si>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</si>
  <si>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</si>
  <si>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</si>
  <si>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</si>
  <si>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</si>
  <si>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</si>
  <si>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</si>
  <si>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</si>
  <si>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</si>
  <si>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</si>
  <si>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</si>
  <si>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</si>
  <si>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</si>
  <si>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</si>
  <si>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</si>
  <si>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</si>
  <si>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</si>
  <si>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</si>
  <si>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</si>
  <si>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</si>
  <si>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</si>
  <si>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</si>
  <si>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</si>
  <si>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</si>
  <si>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</si>
  <si>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</si>
  <si>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</si>
  <si>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</si>
  <si>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</si>
  <si>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</si>
  <si>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</si>
  <si>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</si>
  <si>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</si>
  <si>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</si>
  <si>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</si>
  <si>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</si>
  <si>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</si>
  <si>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</si>
  <si>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</si>
  <si>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</si>
  <si>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</si>
  <si>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</si>
  <si>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</si>
  <si>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</si>
  <si>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</si>
  <si>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</si>
  <si>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</si>
  <si>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</si>
  <si>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</si>
  <si>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</si>
  <si>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</si>
  <si>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</si>
  <si>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</si>
  <si>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</si>
  <si>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</si>
  <si>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</si>
  <si>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</si>
  <si>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</si>
  <si>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</si>
  <si>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</si>
  <si>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</si>
  <si>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</si>
  <si>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</si>
  <si>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</si>
  <si>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</si>
  <si>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</si>
  <si>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</si>
  <si>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</si>
  <si>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</si>
  <si>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</si>
  <si>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</si>
  <si>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</si>
  <si>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</si>
  <si>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</si>
  <si>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</si>
  <si>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</si>
  <si>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</si>
  <si>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</si>
  <si>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</si>
  <si>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</si>
  <si>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</si>
  <si>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</si>
  <si>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</si>
  <si>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</si>
  <si>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</si>
  <si>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</si>
  <si>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</si>
  <si>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</si>
  <si>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</si>
  <si>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</si>
  <si>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</si>
  <si>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</si>
  <si>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</si>
  <si>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</si>
  <si>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</si>
  <si>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</si>
  <si>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</si>
  <si>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</si>
  <si>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</si>
  <si>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</si>
  <si>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</si>
  <si>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</si>
  <si>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</si>
  <si>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</si>
  <si>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</si>
  <si>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</si>
  <si>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</si>
  <si>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</si>
  <si>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</si>
  <si>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</si>
  <si>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</si>
  <si>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</si>
  <si>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</si>
  <si>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</si>
  <si>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</si>
  <si>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</si>
  <si>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</si>
  <si>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</si>
  <si>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</si>
  <si>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</si>
  <si>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</si>
  <si>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</si>
  <si>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</si>
  <si>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</si>
  <si>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</si>
  <si>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</si>
  <si>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</si>
  <si>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</si>
  <si>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</si>
  <si>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</si>
  <si>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</si>
  <si>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</si>
  <si>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</si>
  <si>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</si>
  <si>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</si>
  <si>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</si>
  <si>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</si>
  <si>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</si>
  <si>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</si>
  <si>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</si>
  <si>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</si>
  <si>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</si>
  <si>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</si>
  <si>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</si>
  <si>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</si>
  <si>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</si>
  <si>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</si>
  <si>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</si>
  <si>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</si>
  <si>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</si>
  <si>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</si>
  <si>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</si>
  <si>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</si>
  <si>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</si>
  <si>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</si>
  <si>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</si>
  <si>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</si>
  <si>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</si>
  <si>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</si>
  <si>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</si>
  <si>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</si>
  <si>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</si>
  <si>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</si>
  <si>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</si>
  <si>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</si>
  <si>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</si>
  <si>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</si>
  <si>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</si>
  <si>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</si>
  <si>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</si>
  <si>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</si>
  <si>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</si>
  <si>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</si>
  <si>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</si>
  <si>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</si>
  <si>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</si>
  <si>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</si>
  <si>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</si>
  <si>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</si>
  <si>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</si>
  <si>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</si>
  <si>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</si>
  <si>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</si>
  <si>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</si>
  <si>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</si>
  <si>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</si>
  <si>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</si>
  <si>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</si>
  <si>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</si>
  <si>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</si>
  <si>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</si>
  <si>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</si>
  <si>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</si>
  <si>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</si>
  <si>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</si>
  <si>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</si>
  <si>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</si>
  <si>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</si>
  <si>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</si>
  <si>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</si>
  <si>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</si>
  <si>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</si>
  <si>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</si>
  <si>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</si>
  <si>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</si>
  <si>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</si>
  <si>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</si>
  <si>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</si>
  <si>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</si>
  <si>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</si>
  <si>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</si>
  <si>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</si>
  <si>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</si>
  <si>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</si>
  <si>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</si>
  <si>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</si>
  <si>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</si>
  <si>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</si>
  <si>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</si>
  <si>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</si>
  <si>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</si>
  <si>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</si>
  <si>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</si>
  <si>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</si>
  <si>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</si>
  <si>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</si>
  <si>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</si>
  <si>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</si>
  <si>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</si>
  <si>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</si>
  <si>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</si>
  <si>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</si>
  <si>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</si>
  <si>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</si>
  <si>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</si>
  <si>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</si>
  <si>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</si>
  <si>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</si>
  <si>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</si>
  <si>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</si>
  <si>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</si>
  <si>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</si>
  <si>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</si>
  <si>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</si>
  <si>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</si>
  <si>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</si>
  <si>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</si>
  <si>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</si>
  <si>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</si>
  <si>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</si>
  <si>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</si>
  <si>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</si>
  <si>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</si>
  <si>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</si>
  <si>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</si>
  <si>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</si>
  <si>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</si>
  <si>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</si>
  <si>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</si>
  <si>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</si>
  <si>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</si>
  <si>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</si>
  <si>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</si>
  <si>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</si>
  <si>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</si>
  <si>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</si>
  <si>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</si>
  <si>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</si>
  <si>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</si>
  <si>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</si>
  <si>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</si>
  <si>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</si>
  <si>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</si>
  <si>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</si>
  <si>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</si>
  <si>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</si>
  <si>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</si>
  <si>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</si>
  <si>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</si>
  <si>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</si>
  <si>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</si>
  <si>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</si>
  <si>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</si>
  <si>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</si>
  <si>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</si>
  <si>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</si>
  <si>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</si>
  <si>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</si>
  <si>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</si>
  <si>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</si>
  <si>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</si>
  <si>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</si>
  <si>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</si>
  <si>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</si>
  <si>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</si>
  <si>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</si>
  <si>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</si>
  <si>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</si>
  <si>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</si>
  <si>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</si>
  <si>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</si>
  <si>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</si>
  <si>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</si>
  <si>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</si>
  <si>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</si>
  <si>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</si>
  <si>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</si>
  <si>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</si>
  <si>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</si>
  <si>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</si>
  <si>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</si>
  <si>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</si>
  <si>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</si>
  <si>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</si>
  <si>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</si>
  <si>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</si>
  <si>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</si>
  <si>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</si>
  <si>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</si>
  <si>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</si>
  <si>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</si>
  <si>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</si>
  <si>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</si>
  <si>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</si>
  <si>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</si>
  <si>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</si>
  <si>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</si>
  <si>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</si>
  <si>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</si>
  <si>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</si>
  <si>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</si>
  <si>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</si>
  <si>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</si>
  <si>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</si>
  <si>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</si>
  <si>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</si>
  <si>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</si>
  <si>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</si>
  <si>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</si>
  <si>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</si>
  <si>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</si>
  <si>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</si>
  <si>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</si>
  <si>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</si>
  <si>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</si>
  <si>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</si>
  <si>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</si>
  <si>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</si>
  <si>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</si>
  <si>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</si>
  <si>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</si>
  <si>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</si>
  <si>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</si>
  <si>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</si>
  <si>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</si>
  <si>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</si>
  <si>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</si>
  <si>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</si>
  <si>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</si>
  <si>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</si>
  <si>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</si>
  <si>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</si>
  <si>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</si>
  <si>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</si>
  <si>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</si>
  <si>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</si>
  <si>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</si>
  <si>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</si>
  <si>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</si>
  <si>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</si>
  <si>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</si>
  <si>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</si>
  <si>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</si>
  <si>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</si>
  <si>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</si>
  <si>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</si>
  <si>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</si>
  <si>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</si>
  <si>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</si>
  <si>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</si>
  <si>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</si>
  <si>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</si>
  <si>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</si>
  <si>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</si>
  <si>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</si>
  <si>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</si>
  <si>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</si>
  <si>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</si>
  <si>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</si>
  <si>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</si>
  <si>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</si>
  <si>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</si>
  <si>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</si>
  <si>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</si>
  <si>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</si>
  <si>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</si>
  <si>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</si>
  <si>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</si>
  <si>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</si>
  <si>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</si>
  <si>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</si>
  <si>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</si>
  <si>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</si>
  <si>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</si>
  <si>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</si>
  <si>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</si>
  <si>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</si>
  <si>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</si>
  <si>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</si>
  <si>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</si>
  <si>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</si>
  <si>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</si>
  <si>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</si>
  <si>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</si>
  <si>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</si>
  <si>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</si>
  <si>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</si>
  <si>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</si>
  <si>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</si>
  <si>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</si>
  <si>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</si>
  <si>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</si>
  <si>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</si>
  <si>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</si>
  <si>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</si>
  <si>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</si>
  <si>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</si>
  <si>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</si>
  <si>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</si>
  <si>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</si>
  <si>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</si>
  <si>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</si>
  <si>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</si>
  <si>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</si>
  <si>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</si>
  <si>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</si>
  <si>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</si>
  <si>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</si>
  <si>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</si>
  <si>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</si>
  <si>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</si>
  <si>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</si>
  <si>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</si>
  <si>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</si>
  <si>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</si>
  <si>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</si>
  <si>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</si>
  <si>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</si>
  <si>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</si>
  <si>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</si>
  <si>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</si>
  <si>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</si>
  <si>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</si>
  <si>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</si>
  <si>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</si>
  <si>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</si>
  <si>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</si>
  <si>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</si>
  <si>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</si>
  <si>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</si>
  <si>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</si>
  <si>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</si>
  <si>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</si>
  <si>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</si>
  <si>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</si>
  <si>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</si>
  <si>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</si>
  <si>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</si>
  <si>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</si>
  <si>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</si>
  <si>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</si>
  <si>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</si>
  <si>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</si>
  <si>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</si>
  <si>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</si>
  <si>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</si>
  <si>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</si>
  <si>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</si>
  <si>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</si>
  <si>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</si>
  <si>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</si>
  <si>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</si>
  <si>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</si>
  <si>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</si>
  <si>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</si>
  <si>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</si>
  <si>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</si>
  <si>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</si>
  <si>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</si>
  <si>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</si>
  <si>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</si>
  <si>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</si>
  <si>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</si>
  <si>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</si>
  <si>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</si>
  <si>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</si>
  <si>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</si>
  <si>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</si>
  <si>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</si>
  <si>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</si>
  <si>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</si>
  <si>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</si>
  <si>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</si>
  <si>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</si>
  <si>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</si>
  <si>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</si>
  <si>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</si>
  <si>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</si>
  <si>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</si>
  <si>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</si>
  <si>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</si>
  <si>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</si>
  <si>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</si>
  <si>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</si>
  <si>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</si>
  <si>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</si>
  <si>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</si>
  <si>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</si>
  <si>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</si>
  <si>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</si>
  <si>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</si>
  <si>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</si>
  <si>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</si>
  <si>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</si>
  <si>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</si>
  <si>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</si>
  <si>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</si>
  <si>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</si>
  <si>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</si>
  <si>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</si>
  <si>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</si>
  <si>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</si>
  <si>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</si>
  <si>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</si>
  <si>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</si>
  <si>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</si>
  <si>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</si>
  <si>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</si>
  <si>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</si>
  <si>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</si>
  <si>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</si>
  <si>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</si>
  <si>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</si>
  <si>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</si>
  <si>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</si>
  <si>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</si>
  <si>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</si>
  <si>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</si>
  <si>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</si>
  <si>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</si>
  <si>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</si>
  <si>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</si>
  <si>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</si>
  <si>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</si>
  <si>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</si>
  <si>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</si>
  <si>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</si>
  <si>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</si>
  <si>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</si>
  <si>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</si>
  <si>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</si>
  <si>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</si>
  <si>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</si>
  <si>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</si>
  <si>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</si>
  <si>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</si>
  <si>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</si>
  <si>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</si>
  <si>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</si>
  <si>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</si>
  <si>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</si>
  <si>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</si>
  <si>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</si>
  <si>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</si>
  <si>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</si>
  <si>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</si>
  <si>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</si>
  <si>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</si>
  <si>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</si>
  <si>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</si>
  <si>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</si>
  <si>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</si>
  <si>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</si>
  <si>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</si>
  <si>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</si>
  <si>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</si>
  <si>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</si>
  <si>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</si>
  <si>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</si>
  <si>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</si>
  <si>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</si>
  <si>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</si>
  <si>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</si>
  <si>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</si>
  <si>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</si>
  <si>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</si>
  <si>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</si>
  <si>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</si>
  <si>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</si>
  <si>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</si>
  <si>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</si>
  <si>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</si>
  <si>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</si>
  <si>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</si>
  <si>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</si>
  <si>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</si>
  <si>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</si>
  <si>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</si>
  <si>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</si>
  <si>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</si>
  <si>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</si>
  <si>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</si>
  <si>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</si>
  <si>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</si>
  <si>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</si>
  <si>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</si>
  <si>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</si>
  <si>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</si>
  <si>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</si>
  <si>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</si>
  <si>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</si>
  <si>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</si>
  <si>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</si>
  <si>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</si>
  <si>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</si>
  <si>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</si>
  <si>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</si>
  <si>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</si>
  <si>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</si>
  <si>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</si>
  <si>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</si>
  <si>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</si>
  <si>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</si>
  <si>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</si>
  <si>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</si>
  <si>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</si>
  <si>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</si>
  <si>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</si>
  <si>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</si>
  <si>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</si>
  <si>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</si>
  <si>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</si>
  <si>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</si>
  <si>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</si>
  <si>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</si>
  <si>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</si>
  <si>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</si>
  <si>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</si>
  <si>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</si>
  <si>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</si>
  <si>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</si>
  <si>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</si>
  <si>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</si>
  <si>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</si>
  <si>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</si>
  <si>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</si>
  <si>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</si>
  <si>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</si>
  <si>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</si>
  <si>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</si>
  <si>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</si>
  <si>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</si>
  <si>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</si>
  <si>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</si>
  <si>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</si>
  <si>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</si>
  <si>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</si>
  <si>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</si>
  <si>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</si>
  <si>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</si>
  <si>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</si>
  <si>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</si>
  <si>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</si>
  <si>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</si>
  <si>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</si>
  <si>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</si>
  <si>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</si>
  <si>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</si>
  <si>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</si>
  <si>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</si>
  <si>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</si>
  <si>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</si>
  <si>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</si>
  <si>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</si>
  <si>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</si>
  <si>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</si>
  <si>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</si>
  <si>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</si>
  <si>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</si>
  <si>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</si>
  <si>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</si>
  <si>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</si>
  <si>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</si>
  <si>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</si>
  <si>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</si>
  <si>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</si>
  <si>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</si>
  <si>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</si>
  <si>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</si>
  <si>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</si>
  <si>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</si>
  <si>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</si>
  <si>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</si>
  <si>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</si>
  <si>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</si>
  <si>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</si>
  <si>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</si>
  <si>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</si>
  <si>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</si>
  <si>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</si>
  <si>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</si>
  <si>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</si>
  <si>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</si>
  <si>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</si>
  <si>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</si>
  <si>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</si>
  <si>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</si>
  <si>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</si>
  <si>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</si>
  <si>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</si>
  <si>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</si>
  <si>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</si>
  <si>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</si>
  <si>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</si>
  <si>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</si>
  <si>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</si>
  <si>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</si>
  <si>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</si>
  <si>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</si>
  <si>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</si>
  <si>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</si>
  <si>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</si>
  <si>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</si>
  <si>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</si>
  <si>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</si>
  <si>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</si>
  <si>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</si>
  <si>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</si>
  <si>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</si>
  <si>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</si>
  <si>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</si>
  <si>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</si>
  <si>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</si>
  <si>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</si>
  <si>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</si>
  <si>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</si>
  <si>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</si>
  <si>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</si>
  <si>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</si>
  <si>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</si>
  <si>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</si>
  <si>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</si>
  <si>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</si>
  <si>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</si>
  <si>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</si>
  <si>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</si>
  <si>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</si>
  <si>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</si>
  <si>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</si>
  <si>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</si>
  <si>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</si>
  <si>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</si>
  <si>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</si>
  <si>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</si>
  <si>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</si>
  <si>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</si>
  <si>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</si>
  <si>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</si>
  <si>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</si>
  <si>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</si>
  <si>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</si>
  <si>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</si>
  <si>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</si>
  <si>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</si>
  <si>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</si>
  <si>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</si>
  <si>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</si>
  <si>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</si>
  <si>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</si>
  <si>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</si>
  <si>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</si>
  <si>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</si>
  <si>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</si>
  <si>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</si>
  <si>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</si>
  <si>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</si>
  <si>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</si>
  <si>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</si>
  <si>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</si>
  <si>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</si>
  <si>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</si>
  <si>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</si>
  <si>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</si>
  <si>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</si>
  <si>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</si>
  <si>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</si>
  <si>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</si>
  <si>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</si>
  <si>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</si>
  <si>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</si>
  <si>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</si>
  <si>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</si>
  <si>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</si>
  <si>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</si>
  <si>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</si>
  <si>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</si>
  <si>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</si>
  <si>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</si>
  <si>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</si>
  <si>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</si>
  <si>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</si>
  <si>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</si>
  <si>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</si>
  <si>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</si>
  <si>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</si>
  <si>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</si>
  <si>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</si>
  <si>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</si>
  <si>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</si>
  <si>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</si>
  <si>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</si>
  <si>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</si>
  <si>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</si>
  <si>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</si>
  <si>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</si>
  <si>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</si>
  <si>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</si>
  <si>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</si>
  <si>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</si>
  <si>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</si>
  <si>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</si>
  <si>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</si>
  <si>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</si>
  <si>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</si>
  <si>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</si>
  <si>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</si>
  <si>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</si>
  <si>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</si>
  <si>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</si>
  <si>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</si>
  <si>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</si>
  <si>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</si>
  <si>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</si>
  <si>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</si>
  <si>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</si>
  <si>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</si>
  <si>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</si>
  <si>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</si>
  <si>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</si>
  <si>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</si>
  <si>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</si>
  <si>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</si>
  <si>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</si>
  <si>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</si>
  <si>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</si>
  <si>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</si>
  <si>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</si>
  <si>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</si>
  <si>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</si>
  <si>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</si>
  <si>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</si>
  <si>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</si>
  <si>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</si>
  <si>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</si>
  <si>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</si>
  <si>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</si>
  <si>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</si>
  <si>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</si>
  <si>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</si>
  <si>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</si>
  <si>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</si>
  <si>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</si>
  <si>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</si>
  <si>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</si>
  <si>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</si>
  <si>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</si>
  <si>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</si>
  <si>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</si>
  <si>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</si>
  <si>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</si>
  <si>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</si>
  <si>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</si>
  <si>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</si>
  <si>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</si>
  <si>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</si>
  <si>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</si>
  <si>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</si>
  <si>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</si>
  <si>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</si>
  <si>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</si>
  <si>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</si>
  <si>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</si>
  <si>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</si>
  <si>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</si>
  <si>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</si>
  <si>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</si>
  <si>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</si>
  <si>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</si>
  <si>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</si>
  <si>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</si>
  <si>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</si>
  <si>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</si>
  <si>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</si>
  <si>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</si>
  <si>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</si>
  <si>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</si>
  <si>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</si>
  <si>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</si>
  <si>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</si>
  <si>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</si>
  <si>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</si>
  <si>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</si>
  <si>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</si>
  <si>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</si>
  <si>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</si>
  <si>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</si>
  <si>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</si>
  <si>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</si>
  <si>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</si>
  <si>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</si>
  <si>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</si>
  <si>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</si>
  <si>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</si>
  <si>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</si>
  <si>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</si>
  <si>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</si>
  <si>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</si>
  <si>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</si>
  <si>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</si>
  <si>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</si>
  <si>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</si>
  <si>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</si>
  <si>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</si>
  <si>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</si>
  <si>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</si>
  <si>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</si>
  <si>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</si>
  <si>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</si>
  <si>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</si>
  <si>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</si>
  <si>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</si>
  <si>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</si>
  <si>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</si>
  <si>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</si>
  <si>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</si>
  <si>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</si>
  <si>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</si>
  <si>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</si>
  <si>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</si>
  <si>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</si>
  <si>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</si>
  <si>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</si>
  <si>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</si>
  <si>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</si>
  <si>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</si>
  <si>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</si>
  <si>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</si>
  <si>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</si>
  <si>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</si>
  <si>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</si>
  <si>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</si>
  <si>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</si>
  <si>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</si>
  <si>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</si>
  <si>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</si>
  <si>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</si>
  <si>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</si>
  <si>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</si>
  <si>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</si>
  <si>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</si>
  <si>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</si>
  <si>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</si>
  <si>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</si>
  <si>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</si>
  <si>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</si>
  <si>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</si>
  <si>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</si>
  <si>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</si>
  <si>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</si>
  <si>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</si>
  <si>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</si>
  <si>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</si>
  <si>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</si>
  <si>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</si>
  <si>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</si>
  <si>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</si>
  <si>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</si>
  <si>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</si>
  <si>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</si>
  <si>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</si>
  <si>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</si>
  <si>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</si>
  <si>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</si>
  <si>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</si>
  <si>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</si>
  <si>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</si>
  <si>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</si>
  <si>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</si>
  <si>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</si>
  <si>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</si>
  <si>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</si>
  <si>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</si>
  <si>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</si>
  <si>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</si>
  <si>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</si>
  <si>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</si>
  <si>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</si>
  <si>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</si>
  <si>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</si>
  <si>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</si>
  <si>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</si>
  <si>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</si>
  <si>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</si>
  <si>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</si>
  <si>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</si>
  <si>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</si>
  <si>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</si>
  <si>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</si>
  <si>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</si>
  <si>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</si>
  <si>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</si>
  <si>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</si>
  <si>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</si>
  <si>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</si>
  <si>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</si>
  <si>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</si>
  <si>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</si>
  <si>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</si>
  <si>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</si>
  <si>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</si>
  <si>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</si>
  <si>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</si>
  <si>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</si>
  <si>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</si>
  <si>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</si>
  <si>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</si>
  <si>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</si>
  <si>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</si>
  <si>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</si>
  <si>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</si>
  <si>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</si>
  <si>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</si>
  <si>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</si>
  <si>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</si>
  <si>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</si>
  <si>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</si>
  <si>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</si>
  <si>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</si>
  <si>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</si>
  <si>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</si>
  <si>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</si>
  <si>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</si>
  <si>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</si>
  <si>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</si>
  <si>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</si>
  <si>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</si>
  <si>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</si>
  <si>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</si>
  <si>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</si>
  <si>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</si>
  <si>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</si>
  <si>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</si>
  <si>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</si>
  <si>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</si>
  <si>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</si>
  <si>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</si>
  <si>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</si>
  <si>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</si>
  <si>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</si>
  <si>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</si>
  <si>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</si>
  <si>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</si>
  <si>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</si>
  <si>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</si>
  <si>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</si>
  <si>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</si>
  <si>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</si>
  <si>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</si>
  <si>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</si>
  <si>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</si>
  <si>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</si>
  <si>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</si>
  <si>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</si>
  <si>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</si>
  <si>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</si>
  <si>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</si>
  <si>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</si>
  <si>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</si>
  <si>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</si>
  <si>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</si>
  <si>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</si>
  <si>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</si>
  <si>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</si>
  <si>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</si>
  <si>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</si>
  <si>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</si>
  <si>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</si>
  <si>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</si>
  <si>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</si>
  <si>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</si>
  <si>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</si>
  <si>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</si>
  <si>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</si>
  <si>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</si>
  <si>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</si>
  <si>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</si>
  <si>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</si>
  <si>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</si>
  <si>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</si>
  <si>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</si>
  <si>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</si>
  <si>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</si>
  <si>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</si>
  <si>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</si>
  <si>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</si>
  <si>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</si>
  <si>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</si>
  <si>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</si>
  <si>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</si>
  <si>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</si>
  <si>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</si>
  <si>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</si>
  <si>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</si>
  <si>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</si>
  <si>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</si>
  <si>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</si>
  <si>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</si>
  <si>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</si>
  <si>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</si>
  <si>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</si>
  <si>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</si>
  <si>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</si>
  <si>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</si>
  <si>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</si>
  <si>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</si>
  <si>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</si>
  <si>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</si>
  <si>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</si>
  <si>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</si>
  <si>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</si>
  <si>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</si>
  <si>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</si>
  <si>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</si>
  <si>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</si>
  <si>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</si>
  <si>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</si>
  <si>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</si>
  <si>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</si>
  <si>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</si>
  <si>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</si>
  <si>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</si>
  <si>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</si>
  <si>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</si>
  <si>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</si>
  <si>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</si>
  <si>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</si>
  <si>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</si>
  <si>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</si>
  <si>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</si>
  <si>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</si>
  <si>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</si>
  <si>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</si>
  <si>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</si>
  <si>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</si>
  <si>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</si>
  <si>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</si>
  <si>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</si>
  <si>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</si>
  <si>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</si>
  <si>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</si>
  <si>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</si>
  <si>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</si>
  <si>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</si>
  <si>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</si>
  <si>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</si>
  <si>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</si>
  <si>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</si>
  <si>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</si>
  <si>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</si>
  <si>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</si>
  <si>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</si>
  <si>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</si>
  <si>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</si>
  <si>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</si>
  <si>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</si>
  <si>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</si>
  <si>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</si>
  <si>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</si>
  <si>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</si>
  <si>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</si>
  <si>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</si>
  <si>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</si>
  <si>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</si>
  <si>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</si>
  <si>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</si>
  <si>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</si>
  <si>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</si>
  <si>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</si>
  <si>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</si>
  <si>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</si>
  <si>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</si>
  <si>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</si>
  <si>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</si>
  <si>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</si>
  <si>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</si>
  <si>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</si>
  <si>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</si>
  <si>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</si>
  <si>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</si>
  <si>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</si>
  <si>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</si>
  <si>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</si>
  <si>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</si>
  <si>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</si>
  <si>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</si>
  <si>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</si>
  <si>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</si>
  <si>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</si>
  <si>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</si>
  <si>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</si>
  <si>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</si>
  <si>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</si>
  <si>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</si>
  <si>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</si>
  <si>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</si>
  <si>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</si>
  <si>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</si>
  <si>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</si>
  <si>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</si>
  <si>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</si>
  <si>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</si>
  <si>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</si>
  <si>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</si>
  <si>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</si>
  <si>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</si>
  <si>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</si>
  <si>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</si>
  <si>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</si>
  <si>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</si>
  <si>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</si>
  <si>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</si>
  <si>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</si>
  <si>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</si>
  <si>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</si>
  <si>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</si>
  <si>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</si>
  <si>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</si>
  <si>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</si>
  <si>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</si>
  <si>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</si>
  <si>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</si>
  <si>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</si>
  <si>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</si>
  <si>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</si>
  <si>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</si>
  <si>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</si>
  <si>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</si>
  <si>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</si>
  <si>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</si>
  <si>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</si>
  <si>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</si>
  <si>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</si>
  <si>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</si>
  <si>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</si>
  <si>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</si>
  <si>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</si>
  <si>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</si>
  <si>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</si>
  <si>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</si>
  <si>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</si>
  <si>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</si>
  <si>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</si>
  <si>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</si>
  <si>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</si>
  <si>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</si>
  <si>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</si>
  <si>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</si>
  <si>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</si>
  <si>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</si>
  <si>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</si>
  <si>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</si>
  <si>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</si>
  <si>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</si>
  <si>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</si>
  <si>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</si>
  <si>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</si>
  <si>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</si>
  <si>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</si>
  <si>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</si>
  <si>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</si>
  <si>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</si>
  <si>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</si>
  <si>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</si>
  <si>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</si>
  <si>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</si>
  <si>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</si>
  <si>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</si>
  <si>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</si>
  <si>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</si>
  <si>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</si>
  <si>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</si>
  <si>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</si>
  <si>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</si>
  <si>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</si>
  <si>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</si>
  <si>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</si>
  <si>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</si>
  <si>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</si>
  <si>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</si>
  <si>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</si>
  <si>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</si>
  <si>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</si>
  <si>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</si>
  <si>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</si>
  <si>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</si>
  <si>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</si>
  <si>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</si>
  <si>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</si>
  <si>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</si>
  <si>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</si>
  <si>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</si>
  <si>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</si>
  <si>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</si>
  <si>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</si>
  <si>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</si>
  <si>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</si>
  <si>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</si>
  <si>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</si>
  <si>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</si>
  <si>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</si>
  <si>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</si>
  <si>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</si>
  <si>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</si>
  <si>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</si>
  <si>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</si>
  <si>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</si>
  <si>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</si>
  <si>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</si>
  <si>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</si>
  <si>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</si>
  <si>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</si>
  <si>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</si>
  <si>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</si>
  <si>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</si>
  <si>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</si>
  <si>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</si>
  <si>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</si>
  <si>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</si>
  <si>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</si>
  <si>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</si>
  <si>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</si>
  <si>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</si>
  <si>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</si>
  <si>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</si>
  <si>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</si>
  <si>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</si>
  <si>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</si>
  <si>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</si>
  <si>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</si>
  <si>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</si>
  <si>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</si>
  <si>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</si>
  <si>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</si>
  <si>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</si>
  <si>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</si>
  <si>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</si>
  <si>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</si>
  <si>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</si>
  <si>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</si>
  <si>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</si>
  <si>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</si>
  <si>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</si>
  <si>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</si>
  <si>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</si>
  <si>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</si>
  <si>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</si>
  <si>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</si>
  <si>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</si>
  <si>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</si>
  <si>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</si>
  <si>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</si>
  <si>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</si>
  <si>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</si>
  <si>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</si>
  <si>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</si>
  <si>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</si>
  <si>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</si>
  <si>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</si>
  <si>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</si>
  <si>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</si>
  <si>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</si>
  <si>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</si>
  <si>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</si>
  <si>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</si>
  <si>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</si>
  <si>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</si>
  <si>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</si>
  <si>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</si>
  <si>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</si>
  <si>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</si>
  <si>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</si>
  <si>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</si>
  <si>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</si>
  <si>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</si>
  <si>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</si>
  <si>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</si>
  <si>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</si>
  <si>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</si>
  <si>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</si>
  <si>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</si>
  <si>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</si>
  <si>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</si>
  <si>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</si>
  <si>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</si>
  <si>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</si>
  <si>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</si>
  <si>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</si>
  <si>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</si>
  <si>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</si>
  <si>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</si>
  <si>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</si>
  <si>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</si>
  <si>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</si>
  <si>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</si>
  <si>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</si>
  <si>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</si>
  <si>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</si>
  <si>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</si>
  <si>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</si>
  <si>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</si>
  <si>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</si>
  <si>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</si>
  <si>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</si>
  <si>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</si>
  <si>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</si>
  <si>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</si>
  <si>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</si>
  <si>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</si>
  <si>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</si>
  <si>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</si>
  <si>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</si>
  <si>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</si>
  <si>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</si>
  <si>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</si>
  <si>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</si>
  <si>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</si>
  <si>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</si>
  <si>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</si>
  <si>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</si>
  <si>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</si>
  <si>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</si>
  <si>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</si>
  <si>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</si>
  <si>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</si>
  <si>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</si>
  <si>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</si>
  <si>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</si>
  <si>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</si>
  <si>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</si>
  <si>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</si>
  <si>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</si>
  <si>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</si>
  <si>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</si>
  <si>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</si>
  <si>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</si>
  <si>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</si>
  <si>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</si>
  <si>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</si>
  <si>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</si>
  <si>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</si>
  <si>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</si>
  <si>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</si>
  <si>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</si>
  <si>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</si>
  <si>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</si>
  <si>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</si>
  <si>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</si>
  <si>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</si>
  <si>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</si>
  <si>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</si>
  <si>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</si>
  <si>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</si>
  <si>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</si>
  <si>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</si>
  <si>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</si>
  <si>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</si>
  <si>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</si>
  <si>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</si>
  <si>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</si>
  <si>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</si>
  <si>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</si>
  <si>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</si>
  <si>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</si>
  <si>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</si>
  <si>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</si>
  <si>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</si>
  <si>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</si>
  <si>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</si>
  <si>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</si>
  <si>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</si>
  <si>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</si>
  <si>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</si>
  <si>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</si>
  <si>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</si>
  <si>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</si>
  <si>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</si>
  <si>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</si>
  <si>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</si>
  <si>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</si>
  <si>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</si>
  <si>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</si>
  <si>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</si>
  <si>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</si>
  <si>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</si>
  <si>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</si>
  <si>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</si>
  <si>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</si>
  <si>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</si>
  <si>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</si>
  <si>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</si>
  <si>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</si>
  <si>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</si>
  <si>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</si>
  <si>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</si>
  <si>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</si>
  <si>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</si>
  <si>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</si>
  <si>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</si>
  <si>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</si>
  <si>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</si>
  <si>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</si>
  <si>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</si>
  <si>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</si>
  <si>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</si>
  <si>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</si>
  <si>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</si>
  <si>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</si>
  <si>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</si>
  <si>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</si>
  <si>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</si>
  <si>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</si>
  <si>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</si>
  <si>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</si>
  <si>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</si>
  <si>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</si>
  <si>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</si>
  <si>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</si>
  <si>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</si>
  <si>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</si>
  <si>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</si>
  <si>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</si>
  <si>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</si>
  <si>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</si>
  <si>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</si>
  <si>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</si>
  <si>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</si>
  <si>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</si>
  <si>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</si>
  <si>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</si>
  <si>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</si>
  <si>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</si>
  <si>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</si>
  <si>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</si>
  <si>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</si>
  <si>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</si>
  <si>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</si>
  <si>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</si>
  <si>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</si>
  <si>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</si>
  <si>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</si>
  <si>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</si>
  <si>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</si>
  <si>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</si>
  <si>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</si>
  <si>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</si>
  <si>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</si>
  <si>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</si>
  <si>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</si>
  <si>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</si>
  <si>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</si>
  <si>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</si>
  <si>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</si>
  <si>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</si>
  <si>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</si>
  <si>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</si>
  <si>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</si>
  <si>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</si>
  <si>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</si>
  <si>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</si>
  <si>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</si>
  <si>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</si>
  <si>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</si>
  <si>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</si>
  <si>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</si>
  <si>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</si>
  <si>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</si>
  <si>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</si>
  <si>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</si>
  <si>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</si>
  <si>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</si>
  <si>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</si>
  <si>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</si>
  <si>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</si>
  <si>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</si>
  <si>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</si>
  <si>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</si>
  <si>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</si>
  <si>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</si>
  <si>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</si>
  <si>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</si>
  <si>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</si>
  <si>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</si>
  <si>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</si>
  <si>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</si>
  <si>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</si>
  <si>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</si>
  <si>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</si>
  <si>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</si>
  <si>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</si>
  <si>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</si>
  <si>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</si>
  <si>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</si>
  <si>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</si>
  <si>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</si>
  <si>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</si>
  <si>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</si>
  <si>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</si>
  <si>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</si>
  <si>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</si>
  <si>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</si>
  <si>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</si>
  <si>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</si>
  <si>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</si>
  <si>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</si>
  <si>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</si>
  <si>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</si>
  <si>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</si>
  <si>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</si>
  <si>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</si>
  <si>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</si>
  <si>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</si>
  <si>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</si>
  <si>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</si>
  <si>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</si>
  <si>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</si>
  <si>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</si>
  <si>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</si>
  <si>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</si>
  <si>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</si>
  <si>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</si>
  <si>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</si>
  <si>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</si>
  <si>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</si>
  <si>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</si>
  <si>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</si>
  <si>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</si>
  <si>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</si>
  <si>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</si>
  <si>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</si>
  <si>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</si>
  <si>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</si>
  <si>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</si>
  <si>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</si>
  <si>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</si>
  <si>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</si>
  <si>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</si>
  <si>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</si>
  <si>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</si>
  <si>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</si>
  <si>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</si>
  <si>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</si>
  <si>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</si>
  <si>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</si>
  <si>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</si>
  <si>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</si>
  <si>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</si>
  <si>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</si>
  <si>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</si>
  <si>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</si>
  <si>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</si>
  <si>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</si>
  <si>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</si>
  <si>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</si>
  <si>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</si>
  <si>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</si>
  <si>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</si>
  <si>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</si>
  <si>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</si>
  <si>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</si>
  <si>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</si>
  <si>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</si>
  <si>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</si>
  <si>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</si>
  <si>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</si>
  <si>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</si>
  <si>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</si>
  <si>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</si>
  <si>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</si>
  <si>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</si>
  <si>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</si>
  <si>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</si>
  <si>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</si>
  <si>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</si>
  <si>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</si>
  <si>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</si>
  <si>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</si>
  <si>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</si>
  <si>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</si>
  <si>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</si>
  <si>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</si>
  <si>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</si>
  <si>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</si>
  <si>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</si>
  <si>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</si>
  <si>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</si>
  <si>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</si>
  <si>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</si>
  <si>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</si>
  <si>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</si>
  <si>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</si>
  <si>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</si>
  <si>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</si>
  <si>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</si>
  <si>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</si>
  <si>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</si>
  <si>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</si>
  <si>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</si>
  <si>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</si>
  <si>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</si>
  <si>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</si>
  <si>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</si>
  <si>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</si>
  <si>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</si>
  <si>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</si>
  <si>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</si>
  <si>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</si>
  <si>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</si>
  <si>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</si>
  <si>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</si>
  <si>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</si>
  <si>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</si>
  <si>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</si>
  <si>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</si>
  <si>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</si>
  <si>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</si>
  <si>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</si>
  <si>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</si>
  <si>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</si>
  <si>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</si>
  <si>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</si>
  <si>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</si>
  <si>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</si>
  <si>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</si>
  <si>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</si>
  <si>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</si>
  <si>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</si>
  <si>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</si>
  <si>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</si>
  <si>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</si>
  <si>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</si>
  <si>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</si>
  <si>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</si>
  <si>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</si>
  <si>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</si>
  <si>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</si>
  <si>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</si>
  <si>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</si>
  <si>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</si>
  <si>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</si>
  <si>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</si>
  <si>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</si>
  <si>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</si>
  <si>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</si>
  <si>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</si>
  <si>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</si>
  <si>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</si>
  <si>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</si>
  <si>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</si>
  <si>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</si>
  <si>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</si>
  <si>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</si>
  <si>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</si>
  <si>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</si>
  <si>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</si>
  <si>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</si>
  <si>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</si>
  <si>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</si>
  <si>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</si>
  <si>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</si>
  <si>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</si>
  <si>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</si>
  <si>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</si>
  <si>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</si>
  <si>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</si>
  <si>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</si>
  <si>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</si>
  <si>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</si>
  <si>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</si>
  <si>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</si>
  <si>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</si>
  <si>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</si>
  <si>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</si>
  <si>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</si>
  <si>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</si>
  <si>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</si>
  <si>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</si>
  <si>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</si>
  <si>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</si>
  <si>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</si>
  <si>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</si>
  <si>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</si>
  <si>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</si>
  <si>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</si>
  <si>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</si>
  <si>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</si>
  <si>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</si>
  <si>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</si>
  <si>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</si>
  <si>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</si>
  <si>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</si>
  <si>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</si>
  <si>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</si>
  <si>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</si>
  <si>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</si>
  <si>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</si>
  <si>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</si>
  <si>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</si>
  <si>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</si>
  <si>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</si>
  <si>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</si>
  <si>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</si>
  <si>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</si>
  <si>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</si>
  <si>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</si>
  <si>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</si>
  <si>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</si>
  <si>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</si>
  <si>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</si>
  <si>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</si>
  <si>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</si>
  <si>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</si>
  <si>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</si>
  <si>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</si>
  <si>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</si>
  <si>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</si>
  <si>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</si>
  <si>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</si>
  <si>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</si>
  <si>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</si>
  <si>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</si>
  <si>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</si>
  <si>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</si>
  <si>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</si>
  <si>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</si>
  <si>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</si>
  <si>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</si>
  <si>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</si>
  <si>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</si>
  <si>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</si>
  <si>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</si>
  <si>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</si>
  <si>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</si>
  <si>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</si>
  <si>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</si>
  <si>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</si>
  <si>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</si>
  <si>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</si>
  <si>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</si>
  <si>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</si>
  <si>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</si>
  <si>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</si>
  <si>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</si>
  <si>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</si>
  <si>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</si>
  <si>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</si>
  <si>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</si>
  <si>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</si>
  <si>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</si>
  <si>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</si>
  <si>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</si>
  <si>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</si>
  <si>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</si>
  <si>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</si>
  <si>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</si>
  <si>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</si>
  <si>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</si>
  <si>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</si>
  <si>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</si>
  <si>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</si>
  <si>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</si>
  <si>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</si>
  <si>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</si>
  <si>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</si>
  <si>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</si>
  <si>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</si>
  <si>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</si>
  <si>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</si>
  <si>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</si>
  <si>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</si>
  <si>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</si>
  <si>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</si>
  <si>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</si>
  <si>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</si>
  <si>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</si>
  <si>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</si>
  <si>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</si>
  <si>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</si>
  <si>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</si>
  <si>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</si>
  <si>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</si>
  <si>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</si>
  <si>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</si>
  <si>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</si>
  <si>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</si>
  <si>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</si>
  <si>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</si>
  <si>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</si>
  <si>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</si>
  <si>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</si>
  <si>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</si>
  <si>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</si>
  <si>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</si>
  <si>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</si>
  <si>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</si>
  <si>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</si>
  <si>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</si>
  <si>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</si>
  <si>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</si>
  <si>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</si>
  <si>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</si>
  <si>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</si>
  <si>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</si>
  <si>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</si>
  <si>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</si>
  <si>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</si>
  <si>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</si>
  <si>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</si>
  <si>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</si>
  <si>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</si>
  <si>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</si>
  <si>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</si>
  <si>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</si>
  <si>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</si>
  <si>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</si>
  <si>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</si>
  <si>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</si>
  <si>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</si>
  <si>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</si>
  <si>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</si>
  <si>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</si>
  <si>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</si>
  <si>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</si>
  <si>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</si>
  <si>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</si>
  <si>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</si>
  <si>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</si>
  <si>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</si>
  <si>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</si>
  <si>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</si>
  <si>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</si>
  <si>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</si>
  <si>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</si>
  <si>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</si>
  <si>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</si>
  <si>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</si>
  <si>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</si>
  <si>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</si>
  <si>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</si>
  <si>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</si>
  <si>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</si>
  <si>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</si>
  <si>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</si>
  <si>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</si>
  <si>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</si>
  <si>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</si>
  <si>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</si>
  <si>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</si>
  <si>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</si>
  <si>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</si>
  <si>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</si>
  <si>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</si>
  <si>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</si>
  <si>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</si>
  <si>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</si>
  <si>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</si>
  <si>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</si>
  <si>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</si>
  <si>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</si>
  <si>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</si>
  <si>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</si>
  <si>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</si>
  <si>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</si>
  <si>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</si>
  <si>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</si>
  <si>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</si>
  <si>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</si>
  <si>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</si>
  <si>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</si>
  <si>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</si>
  <si>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</si>
  <si>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</si>
  <si>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</si>
  <si>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</si>
  <si>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</si>
  <si>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</si>
  <si>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</si>
  <si>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</si>
  <si>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</si>
  <si>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</si>
  <si>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</si>
  <si>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</si>
  <si>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</si>
  <si>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</si>
  <si>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</si>
  <si>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</si>
  <si>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</si>
  <si>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</si>
  <si>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</si>
  <si>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</si>
  <si>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</si>
  <si>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</si>
  <si>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</si>
  <si>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</si>
  <si>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</si>
  <si>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</si>
  <si>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</si>
  <si>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</si>
  <si>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</si>
  <si>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</si>
  <si>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</si>
  <si>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</si>
  <si>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</si>
  <si>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</si>
  <si>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</si>
  <si>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</si>
  <si>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</si>
  <si>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</si>
  <si>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</si>
  <si>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</si>
  <si>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</si>
  <si>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</si>
  <si>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</si>
  <si>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</si>
  <si>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</si>
  <si>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</si>
  <si>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</si>
  <si>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</si>
  <si>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</si>
  <si>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</si>
  <si>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</si>
  <si>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</si>
  <si>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</si>
  <si>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</si>
  <si>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</si>
  <si>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</si>
  <si>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</si>
  <si>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</si>
  <si>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</si>
  <si>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</si>
  <si>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</si>
  <si>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</si>
  <si>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</si>
  <si>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</si>
  <si>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</si>
  <si>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</si>
  <si>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</si>
  <si>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</si>
  <si>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</si>
  <si>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</si>
  <si>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</si>
  <si>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</si>
  <si>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</si>
  <si>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</si>
  <si>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</si>
  <si>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</si>
  <si>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</si>
  <si>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</si>
  <si>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</si>
  <si>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</si>
  <si>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</si>
  <si>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</si>
  <si>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</si>
  <si>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</si>
  <si>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</si>
  <si>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</si>
  <si>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</si>
  <si>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</si>
  <si>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</si>
  <si>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</si>
  <si>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</si>
  <si>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</si>
  <si>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</si>
  <si>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</si>
  <si>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</si>
  <si>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</si>
  <si>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</si>
  <si>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</si>
  <si>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</si>
  <si>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</si>
  <si>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</si>
  <si>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</si>
  <si>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</si>
  <si>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</si>
  <si>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</si>
  <si>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</si>
  <si>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</si>
  <si>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</si>
  <si>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</si>
  <si>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</si>
  <si>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</si>
  <si>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</si>
  <si>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</si>
  <si>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</si>
  <si>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</si>
  <si>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</si>
  <si>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</si>
  <si>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</si>
  <si>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</si>
  <si>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</si>
  <si>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</si>
  <si>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</si>
  <si>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</si>
  <si>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</si>
  <si>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</si>
  <si>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</si>
  <si>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</si>
  <si>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</si>
  <si>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</si>
  <si>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</si>
  <si>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</si>
  <si>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</si>
  <si>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</si>
  <si>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</si>
  <si>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</si>
  <si>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</si>
  <si>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</si>
  <si>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</si>
  <si>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</si>
  <si>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</si>
  <si>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</si>
  <si>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</si>
  <si>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</si>
  <si>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</si>
  <si>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</si>
  <si>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</si>
  <si>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</si>
  <si>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</si>
  <si>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</si>
  <si>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</si>
  <si>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</si>
  <si>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</si>
  <si>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</si>
  <si>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</si>
  <si>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</si>
  <si>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</si>
  <si>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</si>
  <si>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</si>
  <si>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</si>
  <si>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</si>
  <si>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</si>
  <si>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</si>
  <si>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</si>
  <si>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</si>
  <si>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</si>
  <si>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</si>
  <si>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</si>
  <si>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</si>
  <si>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</si>
  <si>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</si>
  <si>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</si>
  <si>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</si>
  <si>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</si>
  <si>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</si>
  <si>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</si>
  <si>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</si>
  <si>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</si>
  <si>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</si>
  <si>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</si>
  <si>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</si>
  <si>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</si>
  <si>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</si>
  <si>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</si>
  <si>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</si>
  <si>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</si>
  <si>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</si>
  <si>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</si>
  <si>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</si>
  <si>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</si>
  <si>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</si>
  <si>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</si>
  <si>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</si>
  <si>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</si>
  <si>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</si>
  <si>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</si>
  <si>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</si>
  <si>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</si>
  <si>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</si>
  <si>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</si>
  <si>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</si>
  <si>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</si>
  <si>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</si>
  <si>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</si>
  <si>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</si>
  <si>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</si>
  <si>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</si>
  <si>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</si>
  <si>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</si>
  <si>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</si>
  <si>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</si>
  <si>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</si>
  <si>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</si>
  <si>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</si>
  <si>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</si>
  <si>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</si>
  <si>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</si>
  <si>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</si>
  <si>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</si>
  <si>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</si>
  <si>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</si>
  <si>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</si>
  <si>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</si>
  <si>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</si>
  <si>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</si>
  <si>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</si>
  <si>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</si>
  <si>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</si>
  <si>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</si>
  <si>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</si>
  <si>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</si>
  <si>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</si>
  <si>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</si>
  <si>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</si>
  <si>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</si>
  <si>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</si>
  <si>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</si>
  <si>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</si>
  <si>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</si>
  <si>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</si>
  <si>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</si>
  <si>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</si>
  <si>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</si>
  <si>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</si>
  <si>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</si>
  <si>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</si>
  <si>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</si>
  <si>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</si>
  <si>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</si>
  <si>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</si>
  <si>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</si>
  <si>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</si>
  <si>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</si>
  <si>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</si>
  <si>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</si>
  <si>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</si>
  <si>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</si>
  <si>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</si>
  <si>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</si>
  <si>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</si>
  <si>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</si>
  <si>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</si>
  <si>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</si>
  <si>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</si>
  <si>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</si>
  <si>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</si>
  <si>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</si>
  <si>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</si>
  <si>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</si>
  <si>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</si>
  <si>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</si>
  <si>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</si>
  <si>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</si>
  <si>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</si>
  <si>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</si>
  <si>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</si>
  <si>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</si>
  <si>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</si>
  <si>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</si>
  <si>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</si>
  <si>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</si>
  <si>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</si>
  <si>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</si>
  <si>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</si>
  <si>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</si>
  <si>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</si>
  <si>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</si>
  <si>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</si>
  <si>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</si>
  <si>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</si>
  <si>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</si>
  <si>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</si>
  <si>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</si>
  <si>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</si>
  <si>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</si>
  <si>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</si>
  <si>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</si>
  <si>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</si>
  <si>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</si>
  <si>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</si>
  <si>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</si>
  <si>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</si>
  <si>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</si>
  <si>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</si>
  <si>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</si>
  <si>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</si>
  <si>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</si>
  <si>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</si>
  <si>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</si>
  <si>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</si>
  <si>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</si>
  <si>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</si>
  <si>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</si>
  <si>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</si>
  <si>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</si>
  <si>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</si>
  <si>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</si>
  <si>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</si>
  <si>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</si>
  <si>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</si>
  <si>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</si>
  <si>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</si>
  <si>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</si>
  <si>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</si>
  <si>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</si>
  <si>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</si>
  <si>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</si>
  <si>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</si>
  <si>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</si>
  <si>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</si>
  <si>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</si>
  <si>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</si>
  <si>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</si>
  <si>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</si>
  <si>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</si>
  <si>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</si>
  <si>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</si>
  <si>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</si>
  <si>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</si>
  <si>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</si>
  <si>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</si>
  <si>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</si>
  <si>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</si>
  <si>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</si>
  <si>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</si>
  <si>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</si>
  <si>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</si>
  <si>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</si>
  <si>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</si>
  <si>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</si>
  <si>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</si>
  <si>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</si>
  <si>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</si>
  <si>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</si>
  <si>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</si>
  <si>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</si>
  <si>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</si>
  <si>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</si>
  <si>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</si>
  <si>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</si>
  <si>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</si>
  <si>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</si>
  <si>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</si>
  <si>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</si>
  <si>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</si>
  <si>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</si>
  <si>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</si>
  <si>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</si>
  <si>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</si>
  <si>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</si>
  <si>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</si>
  <si>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</si>
  <si>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</si>
  <si>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</si>
  <si>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</si>
  <si>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</si>
  <si>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</si>
  <si>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</si>
  <si>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</si>
  <si>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</si>
  <si>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</si>
  <si>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</si>
  <si>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</si>
  <si>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</si>
  <si>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</si>
  <si>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</si>
  <si>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</si>
  <si>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</si>
  <si>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</si>
  <si>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</si>
  <si>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</si>
  <si>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</si>
  <si>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</si>
  <si>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</si>
  <si>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</si>
  <si>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</si>
  <si>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</si>
  <si>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</si>
  <si>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</si>
  <si>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</si>
  <si>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</si>
  <si>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</si>
  <si>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</si>
  <si>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</si>
  <si>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</si>
  <si>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</si>
  <si>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</si>
  <si>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</si>
  <si>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</si>
  <si>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</si>
  <si>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</si>
  <si>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</si>
  <si>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</si>
  <si>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</si>
  <si>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</si>
  <si>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</si>
  <si>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</si>
  <si>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</si>
  <si>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</si>
  <si>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</si>
  <si>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</si>
  <si>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</si>
  <si>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</si>
  <si>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</si>
  <si>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</si>
  <si>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</si>
  <si>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</si>
  <si>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</si>
  <si>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</si>
  <si>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</si>
  <si>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</si>
  <si>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</si>
  <si>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</si>
  <si>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</si>
  <si>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</si>
  <si>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</si>
  <si>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</si>
  <si>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</si>
  <si>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</si>
  <si>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</si>
  <si>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</si>
  <si>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</si>
  <si>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</si>
  <si>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</si>
  <si>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</si>
  <si>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</si>
  <si>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</si>
  <si>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</si>
  <si>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</si>
  <si>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</si>
  <si>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</si>
  <si>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</si>
  <si>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</si>
  <si>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</si>
  <si>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</si>
  <si>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</si>
  <si>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</si>
  <si>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</si>
  <si>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</si>
  <si>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</si>
  <si>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</si>
  <si>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</si>
  <si>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</si>
  <si>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</si>
  <si>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</si>
  <si>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</si>
  <si>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</si>
  <si>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</si>
  <si>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</si>
  <si>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</si>
  <si>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</si>
  <si>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</si>
  <si>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</si>
  <si>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</si>
  <si>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</si>
  <si>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</si>
  <si>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</si>
  <si>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</si>
  <si>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</si>
  <si>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</si>
  <si>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</si>
  <si>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</si>
  <si>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</si>
  <si>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</si>
  <si>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</si>
  <si>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</si>
  <si>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</si>
  <si>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</si>
  <si>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</si>
  <si>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</si>
  <si>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</si>
  <si>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</si>
  <si>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</si>
  <si>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</si>
  <si>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</si>
  <si>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</si>
  <si>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</si>
  <si>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</si>
  <si>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</si>
  <si>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</si>
  <si>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</si>
  <si>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</si>
  <si>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</si>
  <si>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</si>
  <si>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</si>
  <si>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</si>
  <si>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</si>
  <si>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</si>
  <si>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</si>
  <si>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</si>
  <si>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</si>
  <si>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</si>
  <si>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</si>
  <si>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</si>
  <si>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</si>
  <si>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</si>
  <si>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</si>
  <si>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</si>
  <si>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</si>
  <si>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</si>
  <si>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</si>
  <si>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</si>
  <si>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</si>
  <si>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</si>
  <si>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</si>
  <si>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</si>
  <si>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</si>
  <si>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</si>
  <si>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</si>
  <si>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</si>
  <si>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</si>
  <si>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</si>
  <si>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</si>
  <si>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</si>
  <si>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</si>
  <si>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</si>
  <si>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</si>
  <si>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</si>
  <si>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</si>
  <si>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</si>
  <si>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</si>
  <si>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</si>
  <si>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</si>
  <si>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</si>
  <si>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</si>
  <si>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</si>
  <si>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</si>
  <si>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</si>
  <si>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</si>
  <si>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</si>
  <si>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</si>
  <si>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</si>
  <si>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</si>
  <si>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</si>
  <si>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</si>
  <si>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</si>
  <si>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</si>
  <si>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</si>
  <si>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</si>
  <si>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</si>
  <si>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</si>
  <si>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</si>
  <si>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</si>
  <si>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</si>
  <si>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</si>
  <si>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</si>
  <si>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</si>
  <si>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</si>
  <si>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</si>
  <si>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</si>
  <si>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</si>
  <si>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</si>
  <si>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</si>
  <si>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</si>
  <si>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</si>
  <si>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</si>
  <si>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</si>
  <si>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</si>
  <si>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</si>
  <si>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</si>
  <si>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</si>
  <si>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</si>
  <si>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</si>
  <si>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</si>
  <si>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</si>
  <si>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</si>
  <si>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</si>
  <si>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</si>
  <si>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</si>
  <si>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</si>
  <si>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</si>
  <si>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</si>
  <si>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</si>
  <si>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</si>
  <si>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</si>
  <si>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</si>
  <si>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</si>
  <si>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</si>
  <si>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</si>
  <si>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</si>
  <si>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</si>
  <si>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</si>
  <si>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</si>
  <si>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</si>
  <si>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</si>
  <si>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</si>
  <si>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</si>
  <si>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</si>
  <si>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</si>
  <si>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</si>
  <si>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</si>
  <si>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</si>
  <si>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</si>
  <si>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</si>
  <si>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</si>
  <si>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</si>
  <si>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</si>
  <si>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</si>
  <si>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</si>
  <si>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</si>
  <si>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</si>
  <si>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</si>
  <si>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</si>
  <si>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</si>
  <si>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</si>
  <si>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</si>
  <si>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</si>
  <si>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</si>
  <si>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</si>
  <si>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</si>
  <si>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</si>
  <si>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</si>
  <si>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</si>
  <si>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</si>
  <si>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</si>
  <si>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</si>
  <si>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</si>
  <si>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</si>
  <si>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</si>
  <si>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</si>
  <si>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</si>
  <si>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</si>
  <si>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</si>
  <si>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</si>
  <si>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</si>
  <si>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</si>
  <si>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</si>
  <si>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</si>
  <si>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</si>
  <si>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</si>
  <si>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</si>
  <si>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</si>
  <si>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</si>
  <si>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</si>
  <si>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</si>
  <si>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</si>
  <si>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</si>
  <si>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</si>
  <si>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</si>
  <si>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</si>
  <si>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</si>
  <si>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</si>
  <si>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</si>
  <si>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</si>
  <si>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</si>
  <si>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</si>
  <si>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</si>
  <si>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</si>
  <si>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</si>
  <si>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</si>
  <si>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</si>
  <si>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</si>
  <si>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</si>
  <si>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</si>
  <si>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</si>
  <si>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</si>
  <si>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</si>
  <si>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</si>
  <si>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</si>
  <si>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</si>
  <si>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</si>
  <si>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</si>
  <si>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</si>
  <si>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</si>
  <si>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</si>
  <si>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</si>
  <si>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</si>
  <si>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</si>
  <si>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</si>
  <si>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</si>
  <si>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</si>
  <si>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</si>
  <si>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</si>
  <si>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</si>
  <si>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</si>
  <si>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</si>
  <si>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</si>
  <si>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</si>
  <si>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</si>
  <si>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</si>
  <si>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</si>
  <si>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</si>
  <si>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</si>
  <si>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</si>
  <si>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</si>
  <si>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</si>
  <si>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</si>
  <si>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</si>
  <si>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</si>
  <si>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</si>
  <si>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</si>
  <si>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</si>
  <si>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</si>
  <si>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</si>
  <si>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</si>
  <si>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</si>
  <si>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</si>
  <si>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</si>
  <si>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</si>
  <si>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</si>
  <si>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</si>
  <si>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</si>
  <si>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</si>
  <si>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</si>
  <si>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</si>
  <si>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</si>
  <si>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</si>
  <si>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</si>
  <si>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</si>
  <si>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</si>
  <si>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</si>
  <si>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</si>
  <si>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</si>
  <si>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</si>
  <si>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</si>
  <si>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</si>
  <si>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</si>
  <si>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</si>
  <si>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</si>
  <si>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</si>
  <si>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</si>
  <si>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</si>
  <si>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</si>
  <si>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</si>
  <si>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</si>
  <si>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</si>
  <si>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</si>
  <si>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</si>
  <si>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</si>
  <si>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</si>
  <si>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</si>
  <si>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</si>
  <si>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</si>
  <si>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</si>
  <si>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</si>
  <si>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</si>
  <si>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</si>
  <si>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</si>
  <si>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</si>
  <si>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</si>
  <si>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</si>
  <si>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</si>
  <si>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</si>
  <si>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</si>
  <si>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</si>
  <si>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</si>
  <si>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</si>
  <si>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</si>
  <si>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</si>
  <si>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</si>
  <si>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</si>
  <si>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</si>
  <si>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</si>
  <si>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</si>
  <si>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</si>
  <si>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</si>
  <si>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</si>
  <si>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</si>
  <si>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</si>
  <si>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</si>
  <si>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</si>
  <si>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</si>
  <si>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</si>
  <si>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</si>
  <si>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</si>
  <si>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</si>
  <si>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</si>
  <si>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</si>
  <si>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</si>
  <si>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</si>
  <si>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</si>
  <si>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</si>
  <si>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</si>
  <si>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</si>
  <si>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</si>
  <si>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</si>
  <si>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</si>
  <si>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</si>
  <si>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</si>
  <si>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</si>
  <si>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</si>
  <si>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</si>
  <si>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</si>
  <si>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</si>
  <si>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</si>
  <si>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</si>
  <si>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</si>
  <si>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</si>
  <si>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</si>
  <si>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</si>
  <si>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</si>
  <si>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</si>
  <si>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</si>
  <si>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</si>
  <si>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</si>
  <si>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</si>
  <si>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</si>
  <si>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</si>
  <si>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</si>
  <si>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</si>
  <si>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</si>
  <si>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</si>
  <si>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</si>
  <si>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</si>
  <si>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</si>
  <si>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</si>
  <si>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</si>
  <si>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</si>
  <si>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</si>
  <si>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</si>
  <si>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</si>
  <si>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</si>
  <si>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</si>
  <si>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</si>
  <si>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</si>
  <si>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</si>
  <si>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</si>
  <si>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</si>
  <si>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</si>
  <si>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</si>
  <si>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</si>
  <si>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</si>
  <si>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</si>
  <si>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</si>
  <si>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</si>
  <si>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</si>
  <si>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</si>
  <si>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</si>
  <si>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</si>
  <si>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</si>
  <si>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</si>
  <si>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</si>
  <si>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</si>
  <si>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</si>
  <si>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</si>
  <si>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</si>
  <si>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</si>
  <si>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</si>
  <si>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</si>
  <si>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</si>
  <si>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</si>
  <si>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</si>
  <si>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</si>
  <si>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</si>
  <si>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</si>
  <si>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</si>
  <si>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</si>
  <si>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</si>
  <si>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</si>
  <si>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</si>
  <si>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</si>
  <si>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</si>
  <si>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</si>
  <si>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</si>
  <si>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</si>
  <si>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</si>
  <si>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</si>
  <si>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</si>
  <si>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</si>
  <si>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</si>
  <si>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</si>
  <si>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</si>
  <si>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</si>
  <si>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</si>
  <si>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</si>
  <si>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</si>
  <si>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</si>
  <si>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</si>
  <si>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</si>
  <si>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</si>
  <si>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</si>
  <si>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</si>
  <si>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</si>
  <si>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</si>
  <si>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</si>
  <si>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</si>
  <si>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</si>
  <si>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</si>
  <si>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</si>
  <si>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</si>
  <si>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</si>
  <si>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</si>
  <si>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</si>
  <si>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</si>
  <si>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</si>
  <si>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</si>
  <si>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</si>
  <si>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</si>
  <si>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</si>
  <si>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</si>
  <si>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</si>
  <si>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</si>
  <si>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</si>
  <si>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</si>
  <si>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</si>
  <si>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</si>
  <si>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</si>
  <si>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</si>
  <si>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</si>
  <si>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</si>
  <si>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</si>
  <si>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</si>
  <si>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</si>
  <si>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</si>
  <si>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</si>
  <si>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</si>
  <si>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</si>
  <si>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</si>
  <si>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</si>
  <si>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</si>
  <si>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</si>
  <si>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</si>
  <si>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</si>
  <si>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</si>
  <si>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</si>
  <si>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</si>
  <si>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</si>
  <si>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</si>
  <si>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</si>
  <si>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</si>
  <si>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</si>
  <si>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</si>
  <si>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</si>
  <si>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</si>
  <si>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</si>
  <si>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</si>
  <si>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</si>
  <si>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</si>
  <si>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</si>
  <si>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</si>
  <si>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</si>
  <si>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</si>
  <si>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</si>
  <si>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</si>
  <si>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</si>
  <si>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</si>
  <si>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</si>
  <si>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</si>
  <si>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</si>
  <si>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</si>
  <si>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</si>
  <si>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</si>
  <si>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</si>
  <si>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</si>
  <si>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</si>
  <si>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</si>
  <si>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</si>
  <si>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</si>
  <si>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</si>
  <si>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</si>
  <si>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</si>
  <si>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</si>
  <si>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</si>
  <si>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</si>
  <si>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</si>
  <si>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</si>
  <si>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</si>
  <si>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</si>
  <si>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</si>
  <si>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</si>
  <si>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</si>
  <si>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</si>
  <si>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</si>
  <si>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</si>
  <si>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</si>
  <si>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</si>
  <si>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</si>
  <si>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</si>
  <si>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</si>
  <si>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</si>
  <si>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</si>
  <si>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</si>
  <si>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</si>
  <si>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</si>
  <si>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</si>
  <si>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</si>
  <si>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</si>
  <si>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</si>
  <si>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</si>
  <si>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</si>
  <si>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</si>
  <si>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</si>
  <si>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</si>
  <si>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</si>
  <si>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</si>
  <si>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</si>
  <si>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</si>
  <si>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</si>
  <si>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</si>
  <si>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</si>
  <si>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</si>
  <si>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</si>
  <si>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</si>
  <si>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</si>
  <si>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</si>
  <si>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</si>
  <si>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</si>
  <si>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</si>
  <si>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</si>
  <si>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</si>
  <si>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</si>
  <si>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</si>
  <si>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</si>
  <si>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</si>
  <si>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</si>
  <si>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</si>
  <si>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</si>
  <si>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</si>
  <si>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</si>
  <si>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</si>
  <si>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</si>
  <si>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</si>
  <si>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</si>
  <si>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</si>
  <si>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</si>
  <si>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</si>
  <si>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</si>
  <si>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</si>
  <si>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</si>
  <si>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</si>
  <si>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</si>
  <si>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</si>
  <si>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</si>
  <si>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</si>
  <si>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</si>
  <si>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</si>
  <si>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</si>
  <si>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</si>
  <si>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</si>
  <si>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</si>
  <si>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</si>
  <si>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</si>
  <si>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</si>
  <si>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</si>
  <si>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</si>
  <si>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</si>
  <si>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</si>
  <si>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</si>
  <si>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</si>
  <si>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</si>
  <si>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</si>
  <si>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</si>
  <si>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</si>
  <si>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</si>
  <si>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</si>
  <si>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</si>
  <si>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</si>
  <si>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</si>
  <si>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</si>
  <si>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</si>
  <si>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</si>
  <si>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</si>
  <si>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</si>
  <si>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</si>
  <si>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</si>
  <si>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</si>
  <si>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</si>
  <si>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</si>
  <si>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</si>
  <si>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</si>
  <si>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</si>
  <si>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</si>
  <si>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</si>
  <si>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</si>
  <si>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</si>
  <si>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</si>
  <si>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</si>
  <si>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</si>
  <si>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</si>
  <si>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</si>
  <si>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</si>
  <si>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</si>
  <si>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</si>
  <si>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</si>
  <si>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</si>
  <si>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</si>
  <si>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</si>
  <si>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</si>
  <si>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</si>
  <si>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</si>
  <si>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</si>
  <si>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</si>
  <si>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</si>
  <si>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</si>
  <si>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</si>
  <si>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</si>
  <si>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</si>
  <si>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</si>
  <si>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</si>
  <si>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</si>
  <si>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</si>
  <si>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</si>
  <si>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</si>
  <si>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</si>
  <si>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</si>
  <si>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</si>
  <si>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</si>
  <si>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</si>
  <si>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</si>
  <si>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</si>
  <si>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</si>
  <si>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</si>
  <si>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</si>
  <si>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</si>
  <si>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</si>
  <si>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</si>
  <si>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</si>
  <si>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</si>
  <si>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</si>
  <si>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</si>
  <si>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</si>
  <si>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</si>
  <si>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</si>
  <si>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</si>
  <si>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</si>
  <si>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</si>
  <si>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</si>
  <si>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</si>
  <si>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</si>
  <si>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</si>
  <si>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</si>
  <si>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</si>
  <si>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</si>
  <si>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</si>
  <si>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</si>
  <si>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</si>
  <si>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</si>
  <si>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</si>
  <si>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</si>
  <si>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</si>
  <si>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</si>
  <si>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</si>
  <si>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</si>
  <si>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</si>
  <si>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</si>
  <si>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</si>
  <si>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</si>
  <si>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</si>
  <si>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</si>
  <si>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</si>
  <si>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</si>
  <si>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</si>
  <si>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</si>
  <si>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</si>
  <si>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</si>
  <si>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</si>
  <si>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</si>
  <si>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</si>
  <si>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</si>
  <si>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</si>
  <si>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</si>
  <si>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</si>
  <si>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</si>
  <si>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</si>
  <si>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</si>
  <si>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</si>
  <si>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</si>
  <si>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</si>
  <si>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</si>
  <si>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</si>
  <si>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</si>
  <si>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</si>
  <si>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</si>
  <si>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</si>
  <si>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</si>
  <si>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</si>
  <si>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</si>
  <si>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</si>
  <si>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</si>
  <si>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</si>
  <si>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</si>
  <si>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</si>
  <si>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</si>
  <si>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</si>
  <si>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</si>
  <si>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</si>
  <si>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</si>
  <si>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</si>
  <si>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</si>
  <si>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</si>
  <si>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</si>
  <si>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</si>
  <si>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</si>
  <si>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</si>
  <si>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</si>
  <si>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</si>
  <si>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</si>
  <si>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</si>
  <si>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</si>
  <si>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</si>
  <si>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</si>
  <si>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</si>
  <si>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</si>
  <si>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</si>
  <si>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</si>
  <si>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</si>
  <si>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</si>
  <si>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</si>
  <si>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</si>
  <si>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</si>
  <si>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</si>
  <si>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</si>
  <si>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</si>
  <si>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</si>
  <si>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</si>
  <si>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</si>
  <si>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</si>
  <si>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</si>
  <si>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</si>
  <si>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</si>
  <si>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</si>
  <si>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</si>
  <si>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</si>
  <si>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</si>
  <si>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</si>
  <si>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</si>
  <si>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</si>
  <si>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</si>
  <si>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</si>
  <si>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</si>
  <si>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</si>
  <si>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</si>
  <si>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</si>
  <si>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</si>
  <si>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</si>
  <si>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</si>
  <si>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</si>
  <si>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</si>
  <si>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</si>
  <si>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</si>
  <si>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</si>
  <si>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</si>
  <si>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</si>
  <si>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</si>
  <si>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</si>
  <si>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</si>
  <si>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</si>
  <si>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</si>
  <si>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</si>
  <si>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</si>
  <si>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</si>
  <si>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</si>
  <si>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</si>
  <si>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</si>
  <si>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</si>
  <si>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</si>
  <si>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</si>
  <si>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</si>
  <si>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</si>
  <si>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</si>
  <si>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</si>
  <si>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</si>
  <si>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</si>
  <si>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</si>
  <si>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</si>
  <si>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</si>
  <si>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</si>
  <si>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</si>
  <si>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</si>
  <si>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</si>
  <si>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</si>
  <si>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</si>
  <si>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</si>
  <si>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</si>
  <si>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</si>
  <si>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</si>
  <si>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</si>
  <si>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</si>
  <si>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</si>
  <si>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</si>
  <si>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</si>
  <si>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</si>
  <si>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</si>
  <si>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</si>
  <si>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</si>
  <si>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</si>
  <si>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</si>
  <si>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</si>
  <si>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</si>
  <si>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</si>
  <si>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</si>
  <si>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</si>
  <si>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</si>
  <si>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</si>
  <si>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</si>
  <si>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</si>
  <si>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</si>
  <si>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</si>
  <si>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</si>
  <si>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</si>
  <si>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</si>
  <si>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</si>
  <si>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</si>
  <si>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</si>
  <si>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</si>
  <si>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</si>
  <si>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</si>
  <si>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</si>
  <si>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</si>
  <si>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</si>
  <si>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</si>
  <si>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</si>
  <si>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</si>
  <si>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</si>
  <si>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</si>
  <si>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</si>
  <si>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</si>
  <si>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</si>
  <si>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</si>
  <si>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</si>
  <si>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</si>
  <si>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</si>
  <si>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</si>
  <si>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</si>
  <si>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</si>
  <si>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</si>
  <si>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</si>
  <si>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</si>
  <si>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</si>
  <si>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</si>
  <si>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</si>
  <si>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</si>
  <si>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</si>
  <si>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</si>
  <si>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</si>
  <si>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</si>
  <si>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</si>
  <si>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</si>
  <si>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</si>
  <si>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</si>
  <si>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</si>
  <si>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</si>
  <si>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</si>
  <si>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</si>
  <si>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</si>
  <si>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</si>
  <si>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</si>
  <si>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</si>
  <si>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</si>
  <si>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</si>
  <si>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</si>
  <si>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</si>
  <si>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</si>
  <si>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</si>
  <si>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</si>
  <si>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</si>
  <si>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</si>
  <si>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</si>
  <si>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</si>
  <si>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</si>
  <si>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</si>
  <si>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</si>
  <si>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</si>
  <si>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</si>
  <si>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</si>
  <si>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</si>
  <si>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</si>
  <si>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</si>
  <si>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</si>
  <si>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</si>
  <si>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</si>
  <si>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</si>
  <si>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</si>
  <si>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</si>
  <si>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</si>
  <si>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</si>
  <si>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</si>
  <si>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</si>
  <si>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</si>
  <si>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</si>
  <si>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</si>
  <si>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</si>
  <si>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</si>
  <si>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</si>
  <si>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</si>
  <si>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</si>
  <si>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</si>
  <si>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</si>
  <si>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</si>
  <si>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</si>
  <si>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</si>
  <si>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</si>
  <si>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</si>
  <si>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</si>
  <si>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</si>
  <si>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</si>
  <si>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</si>
  <si>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</si>
  <si>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</si>
  <si>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</si>
  <si>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</si>
  <si>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</si>
  <si>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</si>
  <si>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</si>
  <si>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</si>
  <si>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</si>
  <si>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</si>
  <si>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</si>
  <si>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</si>
  <si>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</si>
  <si>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</si>
  <si>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</si>
  <si>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</si>
  <si>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</si>
  <si>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</si>
  <si>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</si>
  <si>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</si>
  <si>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</si>
  <si>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</si>
  <si>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</si>
  <si>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</si>
  <si>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</si>
  <si>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</si>
  <si>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</si>
  <si>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</si>
  <si>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</si>
  <si>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</si>
  <si>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</si>
  <si>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</si>
  <si>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</si>
  <si>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</si>
  <si>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</si>
  <si>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</si>
  <si>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</si>
  <si>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</si>
  <si>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</si>
  <si>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</si>
  <si>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</si>
  <si>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</si>
  <si>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</si>
  <si>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</si>
  <si>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</si>
  <si>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</si>
  <si>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</si>
  <si>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</si>
  <si>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</si>
  <si>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</si>
  <si>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</si>
  <si>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</si>
  <si>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</si>
  <si>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</si>
  <si>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</si>
  <si>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</si>
  <si>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</si>
  <si>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</si>
  <si>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</si>
  <si>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</si>
  <si>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</si>
  <si>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</si>
  <si>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</si>
  <si>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</si>
  <si>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</si>
  <si>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</si>
  <si>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</si>
  <si>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</si>
  <si>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</si>
  <si>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</si>
  <si>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</si>
  <si>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</si>
  <si>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</si>
  <si>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</si>
  <si>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</si>
  <si>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</si>
  <si>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</si>
  <si>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</si>
  <si>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</si>
  <si>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</si>
  <si>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</si>
  <si>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</si>
  <si>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</si>
  <si>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</si>
  <si>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</si>
  <si>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</si>
  <si>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</si>
  <si>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</si>
  <si>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</si>
  <si>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</si>
  <si>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</si>
  <si>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</si>
  <si>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</si>
  <si>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</si>
  <si>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</si>
  <si>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</si>
  <si>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</si>
  <si>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</si>
  <si>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</si>
  <si>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</si>
  <si>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</si>
  <si>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</si>
  <si>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</si>
  <si>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</si>
  <si>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</si>
  <si>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</si>
  <si>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</si>
  <si>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</si>
  <si>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</si>
  <si>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</si>
  <si>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</si>
  <si>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</si>
  <si>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</si>
  <si>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</si>
  <si>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</si>
  <si>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</si>
  <si>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</si>
  <si>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</si>
  <si>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</si>
  <si>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</si>
  <si>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</si>
  <si>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</si>
  <si>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</si>
  <si>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</si>
  <si>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</si>
  <si>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</si>
  <si>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</si>
  <si>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</si>
  <si>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</si>
  <si>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</si>
  <si>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</si>
  <si>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</si>
  <si>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</si>
  <si>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</si>
  <si>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</si>
  <si>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</si>
  <si>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</si>
  <si>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</si>
  <si>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</si>
  <si>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</si>
  <si>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</si>
  <si>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</si>
  <si>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</si>
  <si>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</si>
  <si>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</si>
  <si>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</si>
  <si>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</si>
  <si>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</si>
  <si>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</si>
  <si>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</si>
  <si>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</si>
  <si>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</si>
  <si>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</si>
  <si>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</si>
  <si>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</si>
  <si>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</si>
  <si>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</si>
  <si>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</si>
  <si>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</si>
  <si>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</si>
  <si>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</si>
  <si>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</si>
  <si>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</si>
  <si>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</si>
  <si>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</si>
  <si>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</si>
  <si>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</si>
  <si>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</si>
  <si>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</si>
  <si>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</si>
  <si>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</si>
  <si>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</si>
  <si>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</si>
  <si>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</si>
  <si>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</si>
  <si>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</si>
  <si>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</si>
  <si>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</si>
  <si>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</si>
  <si>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</si>
  <si>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</si>
  <si>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</si>
  <si>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</si>
  <si>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</si>
  <si>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</si>
  <si>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</si>
  <si>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</si>
  <si>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</si>
  <si>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</si>
  <si>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</si>
  <si>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</si>
  <si>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</si>
  <si>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</si>
  <si>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</si>
  <si>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</si>
  <si>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</si>
  <si>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</si>
  <si>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</si>
  <si>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</si>
  <si>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</si>
  <si>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</si>
  <si>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</si>
  <si>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</si>
  <si>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</si>
  <si>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</si>
  <si>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</si>
  <si>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</si>
  <si>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</si>
  <si>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</si>
  <si>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</si>
  <si>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</si>
  <si>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</si>
  <si>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</si>
  <si>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</si>
  <si>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</si>
  <si>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</si>
  <si>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</si>
  <si>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</si>
  <si>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</si>
  <si>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</si>
  <si>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</si>
  <si>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</si>
  <si>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</si>
  <si>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</si>
  <si>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</si>
  <si>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</si>
  <si>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</si>
  <si>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</si>
  <si>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</si>
  <si>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</si>
  <si>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</si>
  <si>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</si>
  <si>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</si>
  <si>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</si>
  <si>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</si>
  <si>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</si>
  <si>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</si>
  <si>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</si>
  <si>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</si>
  <si>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</si>
  <si>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</si>
  <si>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</si>
  <si>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</si>
  <si>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</si>
  <si>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</si>
  <si>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</si>
  <si>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</si>
  <si>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</si>
  <si>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</si>
  <si>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</si>
  <si>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</si>
  <si>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</si>
  <si>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</si>
  <si>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</si>
  <si>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</si>
  <si>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</si>
  <si>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</si>
  <si>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</si>
  <si>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</si>
  <si>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</si>
  <si>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</si>
  <si>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</si>
  <si>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</si>
  <si>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</si>
  <si>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</si>
  <si>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</si>
  <si>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</si>
  <si>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</si>
  <si>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</si>
  <si>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</si>
  <si>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</si>
  <si>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</si>
  <si>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</si>
  <si>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</si>
  <si>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</si>
  <si>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</si>
  <si>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</si>
  <si>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</si>
  <si>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</si>
  <si>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</si>
  <si>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</si>
  <si>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</si>
  <si>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</si>
  <si>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</si>
  <si>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</si>
  <si>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</si>
  <si>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</si>
  <si>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</si>
  <si>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</si>
  <si>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</si>
  <si>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</si>
  <si>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</si>
  <si>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</si>
  <si>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</si>
  <si>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</si>
  <si>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</si>
  <si>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</si>
  <si>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</si>
  <si>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</si>
  <si>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</si>
  <si>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</si>
  <si>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</si>
  <si>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</si>
  <si>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</si>
  <si>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</si>
  <si>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</si>
  <si>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</si>
  <si>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</si>
  <si>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</si>
  <si>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</si>
  <si>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</si>
  <si>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</si>
  <si>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</si>
  <si>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</si>
  <si>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</si>
  <si>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</si>
  <si>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</si>
  <si>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</si>
  <si>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</si>
  <si>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</si>
  <si>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</si>
  <si>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</si>
  <si>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</si>
  <si>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</si>
  <si>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</si>
  <si>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</si>
  <si>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</si>
  <si>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</si>
  <si>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</si>
  <si>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</si>
  <si>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</si>
  <si>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</si>
  <si>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</si>
  <si>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</si>
  <si>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</si>
  <si>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</si>
  <si>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</si>
  <si>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</si>
  <si>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</si>
  <si>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</si>
  <si>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</si>
  <si>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</si>
  <si>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</si>
  <si>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</si>
  <si>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</si>
  <si>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</si>
  <si>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</si>
  <si>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</si>
  <si>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</si>
  <si>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</si>
  <si>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</si>
  <si>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</si>
  <si>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</si>
  <si>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</si>
  <si>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</si>
  <si>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</si>
  <si>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</si>
  <si>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</si>
  <si>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</si>
  <si>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</si>
  <si>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</si>
  <si>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</si>
  <si>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</si>
  <si>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</si>
  <si>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</si>
  <si>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</si>
  <si>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</si>
  <si>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</si>
  <si>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</si>
  <si>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</si>
  <si>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</si>
  <si>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</si>
  <si>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</si>
  <si>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</si>
  <si>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</si>
  <si>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</si>
  <si>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</si>
  <si>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</si>
  <si>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</si>
  <si>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</si>
  <si>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</si>
  <si>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</si>
  <si>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</si>
  <si>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</si>
  <si>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</si>
  <si>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</si>
  <si>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</si>
  <si>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</si>
  <si>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</si>
  <si>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</si>
  <si>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</si>
  <si>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</si>
  <si>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</si>
  <si>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</si>
  <si>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</si>
  <si>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</si>
  <si>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</si>
  <si>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</si>
  <si>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</si>
  <si>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</si>
  <si>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</si>
  <si>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</si>
  <si>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</si>
  <si>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</si>
  <si>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</si>
  <si>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</si>
  <si>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</si>
  <si>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</si>
  <si>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</si>
  <si>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</si>
  <si>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</si>
  <si>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</si>
  <si>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</si>
  <si>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</si>
  <si>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</si>
  <si>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</si>
  <si>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</si>
  <si>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</si>
  <si>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</si>
  <si>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</si>
  <si>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</si>
  <si>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</si>
  <si>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</si>
  <si>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</si>
  <si>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</si>
  <si>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</si>
  <si>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</si>
  <si>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</si>
  <si>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</si>
  <si>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</si>
  <si>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</si>
  <si>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</si>
  <si>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</si>
  <si>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</si>
  <si>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</si>
  <si>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</si>
  <si>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</si>
  <si>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</si>
  <si>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</si>
  <si>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</si>
  <si>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</si>
  <si>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</si>
  <si>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</si>
  <si>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</si>
  <si>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</si>
  <si>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</si>
  <si>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</si>
  <si>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</si>
  <si>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</si>
  <si>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</si>
  <si>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</si>
  <si>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</si>
  <si>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</si>
  <si>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</si>
  <si>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</si>
  <si>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</si>
  <si>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</si>
  <si>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</si>
  <si>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</si>
  <si>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</si>
  <si>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</si>
  <si>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</si>
  <si>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</si>
  <si>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</si>
  <si>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</si>
  <si>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</si>
  <si>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</si>
  <si>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</si>
  <si>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</si>
  <si>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</si>
  <si>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</si>
  <si>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</si>
  <si>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</si>
  <si>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</si>
  <si>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</si>
  <si>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</si>
  <si>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</si>
  <si>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</si>
  <si>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</si>
  <si>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</si>
  <si>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</si>
  <si>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</si>
  <si>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</si>
  <si>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</si>
  <si>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</si>
  <si>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</si>
  <si>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</si>
  <si>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</si>
  <si>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</si>
  <si>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</si>
  <si>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</si>
  <si>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</si>
  <si>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</si>
  <si>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</si>
  <si>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</si>
  <si>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</si>
  <si>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</si>
  <si>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</si>
  <si>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</si>
  <si>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</si>
  <si>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</si>
  <si>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</si>
  <si>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</si>
  <si>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</si>
  <si>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</si>
  <si>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</si>
  <si>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</si>
  <si>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</si>
  <si>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</si>
  <si>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</si>
  <si>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</si>
  <si>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</si>
  <si>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</si>
  <si>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</si>
  <si>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</si>
  <si>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</si>
  <si>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</si>
  <si>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</si>
  <si>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</si>
  <si>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</si>
  <si>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</si>
  <si>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</si>
  <si>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</si>
  <si>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</si>
  <si>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</si>
  <si>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</si>
  <si>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</si>
  <si>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</si>
  <si>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</si>
  <si>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</si>
  <si>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</si>
  <si>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</si>
  <si>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</si>
  <si>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</si>
  <si>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</si>
  <si>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</si>
  <si>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</si>
  <si>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</si>
  <si>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</si>
  <si>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</si>
  <si>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</si>
  <si>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</si>
  <si>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</si>
  <si>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</si>
  <si>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</si>
  <si>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</si>
  <si>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</si>
  <si>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</si>
  <si>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</si>
  <si>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</si>
  <si>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</si>
  <si>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</si>
  <si>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</si>
  <si>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</si>
  <si>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</si>
  <si>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</si>
  <si>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</si>
  <si>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</si>
  <si>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</si>
  <si>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</si>
  <si>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</si>
  <si>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</si>
  <si>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</si>
  <si>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</si>
  <si>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</si>
  <si>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</si>
  <si>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</si>
  <si>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</si>
  <si>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</si>
  <si>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</si>
  <si>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</si>
  <si>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</si>
  <si>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</si>
  <si>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</si>
  <si>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</si>
  <si>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</si>
  <si>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</si>
  <si>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</si>
  <si>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</si>
  <si>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</si>
  <si>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</si>
  <si>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</si>
  <si>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</si>
  <si>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</si>
  <si>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</si>
  <si>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</si>
  <si>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</si>
  <si>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</si>
  <si>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</si>
  <si>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</si>
  <si>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</si>
  <si>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</si>
  <si>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</si>
  <si>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</si>
  <si>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</si>
  <si>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</si>
  <si>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</si>
  <si>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</si>
  <si>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</si>
  <si>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</si>
  <si>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</si>
  <si>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</si>
  <si>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</si>
  <si>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</si>
  <si>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</si>
  <si>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</si>
  <si>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</si>
  <si>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</si>
  <si>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</si>
  <si>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</si>
  <si>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</si>
  <si>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</si>
  <si>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</si>
  <si>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</si>
  <si>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</si>
  <si>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</si>
  <si>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</si>
  <si>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</si>
  <si>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</si>
  <si>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</si>
  <si>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</si>
  <si>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</si>
  <si>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</si>
  <si>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</si>
  <si>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</si>
  <si>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</si>
  <si>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</si>
  <si>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</si>
  <si>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</si>
  <si>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</si>
  <si>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</si>
  <si>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</si>
  <si>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</si>
  <si>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</si>
  <si>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</si>
  <si>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</si>
  <si>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</si>
  <si>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</si>
  <si>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</si>
  <si>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</si>
  <si>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</si>
  <si>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</si>
  <si>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</si>
  <si>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</si>
  <si>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</si>
  <si>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</si>
  <si>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</si>
  <si>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</si>
  <si>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</si>
  <si>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</si>
  <si>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</si>
  <si>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</si>
  <si>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</si>
  <si>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</si>
  <si>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</si>
  <si>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</si>
  <si>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</si>
  <si>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</si>
  <si>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</si>
  <si>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</si>
  <si>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</si>
  <si>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</si>
  <si>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</si>
  <si>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</si>
  <si>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</si>
  <si>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</si>
  <si>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</si>
  <si>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</si>
  <si>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</si>
  <si>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</si>
  <si>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</si>
  <si>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</si>
  <si>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</si>
  <si>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</si>
  <si>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</si>
  <si>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</si>
  <si>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</si>
  <si>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</si>
  <si>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</si>
  <si>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</si>
  <si>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</si>
  <si>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</si>
  <si>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</si>
  <si>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</si>
  <si>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</si>
  <si>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</si>
  <si>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</si>
  <si>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</si>
  <si>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</si>
  <si>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</si>
  <si>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</si>
  <si>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</si>
  <si>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</si>
  <si>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</si>
  <si>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</si>
  <si>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</si>
  <si>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</si>
  <si>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</si>
  <si>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</si>
  <si>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</si>
  <si>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</si>
  <si>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</si>
  <si>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</si>
  <si>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</si>
  <si>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</si>
  <si>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</si>
  <si>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</si>
  <si>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</si>
  <si>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</si>
  <si>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</si>
  <si>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</si>
  <si>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</si>
  <si>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</si>
  <si>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</si>
  <si>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</si>
  <si>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</si>
  <si>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</si>
  <si>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</si>
  <si>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</si>
  <si>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</si>
  <si>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</si>
  <si>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</si>
  <si>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</si>
  <si>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</si>
  <si>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</si>
  <si>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</si>
  <si>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</si>
  <si>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</si>
  <si>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</si>
  <si>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</si>
  <si>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</si>
  <si>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</si>
  <si>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</si>
  <si>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</si>
  <si>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</si>
  <si>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</si>
  <si>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</si>
  <si>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</si>
  <si>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</si>
  <si>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</si>
  <si>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</si>
  <si>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</si>
  <si>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</si>
  <si>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</si>
  <si>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</si>
  <si>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</si>
  <si>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</si>
  <si>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</si>
  <si>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</si>
  <si>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</si>
  <si>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</si>
  <si>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</si>
  <si>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</si>
  <si>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</si>
  <si>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</si>
  <si>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</si>
  <si>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</si>
  <si>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</si>
  <si>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</si>
  <si>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</si>
  <si>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</si>
  <si>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</si>
  <si>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</si>
  <si>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</si>
  <si>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</si>
  <si>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</si>
  <si>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</si>
  <si>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</si>
  <si>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</si>
  <si>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</si>
  <si>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</si>
  <si>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</si>
  <si>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</si>
  <si>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</si>
  <si>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</si>
  <si>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</si>
  <si>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</si>
  <si>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</si>
  <si>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</si>
  <si>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</si>
  <si>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</si>
  <si>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</si>
  <si>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</si>
  <si>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</si>
  <si>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</si>
  <si>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</si>
  <si>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</si>
  <si>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</si>
  <si>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</si>
  <si>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</si>
  <si>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</si>
  <si>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</si>
  <si>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</si>
  <si>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</si>
  <si>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</si>
  <si>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</si>
  <si>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</si>
  <si>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</si>
  <si>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</si>
  <si>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</si>
  <si>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</si>
  <si>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</si>
  <si>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</si>
  <si>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</si>
  <si>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</si>
  <si>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</si>
  <si>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</si>
  <si>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</si>
  <si>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</si>
  <si>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</si>
  <si>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</si>
  <si>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</si>
  <si>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</si>
  <si>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</si>
  <si>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</si>
  <si>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</si>
  <si>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</si>
  <si>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</si>
  <si>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</si>
  <si>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</si>
  <si>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</si>
  <si>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</si>
  <si>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</si>
  <si>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</si>
  <si>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</si>
  <si>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</si>
  <si>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</si>
  <si>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</si>
  <si>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</si>
  <si>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</si>
  <si>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</si>
  <si>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</si>
  <si>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</si>
  <si>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</si>
  <si>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</si>
  <si>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</si>
  <si>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</si>
  <si>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</si>
  <si>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</si>
  <si>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</si>
  <si>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</si>
  <si>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</si>
  <si>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</si>
  <si>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</si>
  <si>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</si>
  <si>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</si>
  <si>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</si>
  <si>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</si>
  <si>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</si>
  <si>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</si>
  <si>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</si>
  <si>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</si>
  <si>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</si>
  <si>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</si>
  <si>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</si>
  <si>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</si>
  <si>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</si>
  <si>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</si>
  <si>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</si>
  <si>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</si>
  <si>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</si>
  <si>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</si>
  <si>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</si>
  <si>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</si>
  <si>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</si>
  <si>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</si>
  <si>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</si>
  <si>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</si>
  <si>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</si>
  <si>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</si>
  <si>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</si>
  <si>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</si>
  <si>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</si>
  <si>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</si>
  <si>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</si>
  <si>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</si>
  <si>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</si>
  <si>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</si>
  <si>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</si>
  <si>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</si>
  <si>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</si>
  <si>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</si>
  <si>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</si>
  <si>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</si>
  <si>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</si>
  <si>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</si>
  <si>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</si>
  <si>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</si>
  <si>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</si>
  <si>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</si>
  <si>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</si>
  <si>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</si>
  <si>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</si>
  <si>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</si>
  <si>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</si>
  <si>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</si>
  <si>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</si>
  <si>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</si>
  <si>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</si>
  <si>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</si>
  <si>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</si>
  <si>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</si>
  <si>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</si>
  <si>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</si>
  <si>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</si>
  <si>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</si>
  <si>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</si>
  <si>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</si>
  <si>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</si>
  <si>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</si>
  <si>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</si>
  <si>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</si>
  <si>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</si>
  <si>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</si>
  <si>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</si>
  <si>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</si>
  <si>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</si>
  <si>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</si>
  <si>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</si>
  <si>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</si>
  <si>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</si>
  <si>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</si>
  <si>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</si>
  <si>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</si>
  <si>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</si>
  <si>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</si>
  <si>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</si>
  <si>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</si>
  <si>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</si>
  <si>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</si>
  <si>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</si>
  <si>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</si>
  <si>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</si>
  <si>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</si>
  <si>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</si>
  <si>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</si>
  <si>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</si>
  <si>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</si>
  <si>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</si>
  <si>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</si>
  <si>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</si>
  <si>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</si>
  <si>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</si>
  <si>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</si>
  <si>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</si>
  <si>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</si>
  <si>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</si>
  <si>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</si>
  <si>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</si>
  <si>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</si>
  <si>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</si>
  <si>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</si>
  <si>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</si>
  <si>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</si>
  <si>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</si>
  <si>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</si>
  <si>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</si>
  <si>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</si>
  <si>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</si>
  <si>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</si>
  <si>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</si>
  <si>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</si>
  <si>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</si>
  <si>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</si>
  <si>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</si>
  <si>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</si>
  <si>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</si>
  <si>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</si>
  <si>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</si>
  <si>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</si>
  <si>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</si>
  <si>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</si>
  <si>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</si>
  <si>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</si>
  <si>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</si>
  <si>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</si>
  <si>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</si>
  <si>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</si>
  <si>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</si>
  <si>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</si>
  <si>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</si>
  <si>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</si>
  <si>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</si>
  <si>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</si>
  <si>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</si>
  <si>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</si>
  <si>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</si>
  <si>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</si>
  <si>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</si>
  <si>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</si>
  <si>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</si>
  <si>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</si>
  <si>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</si>
  <si>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</si>
  <si>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</si>
  <si>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</si>
  <si>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</si>
  <si>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</si>
  <si>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</si>
  <si>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</si>
  <si>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</si>
  <si>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</si>
  <si>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</si>
  <si>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</si>
  <si>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</si>
  <si>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</si>
  <si>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</si>
  <si>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</si>
  <si>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</si>
  <si>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</si>
  <si>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</si>
  <si>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</si>
  <si>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</si>
  <si>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</si>
  <si>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</si>
  <si>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</si>
  <si>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</si>
  <si>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</si>
  <si>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</si>
  <si>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</si>
  <si>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</si>
  <si>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</si>
  <si>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</si>
  <si>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</si>
  <si>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</si>
  <si>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</si>
  <si>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</si>
  <si>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</si>
  <si>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</si>
  <si>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</si>
  <si>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</si>
  <si>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</si>
  <si>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</si>
  <si>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</si>
  <si>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</si>
  <si>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</si>
  <si>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</si>
  <si>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</si>
  <si>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</si>
  <si>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</si>
  <si>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</si>
  <si>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</si>
  <si>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</si>
  <si>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</si>
  <si>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</si>
  <si>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</si>
  <si>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</si>
  <si>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</si>
  <si>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</si>
  <si>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</si>
  <si>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</si>
  <si>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</si>
  <si>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</si>
  <si>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</si>
  <si>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</si>
  <si>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</si>
  <si>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</si>
  <si>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</si>
  <si>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</si>
  <si>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</si>
  <si>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</si>
  <si>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</si>
  <si>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</si>
  <si>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</si>
  <si>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</si>
  <si>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</si>
  <si>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</si>
  <si>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</si>
  <si>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</si>
  <si>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</si>
  <si>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</si>
  <si>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</si>
  <si>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</si>
  <si>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</si>
  <si>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</si>
  <si>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</si>
  <si>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</si>
  <si>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</si>
  <si>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</si>
  <si>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</si>
  <si>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</si>
  <si>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</si>
  <si>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</si>
  <si>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</si>
  <si>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</si>
  <si>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</si>
  <si>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</si>
  <si>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</si>
  <si>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</si>
  <si>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</si>
  <si>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</si>
  <si>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</si>
  <si>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</si>
  <si>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</si>
  <si>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</si>
  <si>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</si>
  <si>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</si>
  <si>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</si>
  <si>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</si>
  <si>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</si>
  <si>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</si>
  <si>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</si>
  <si>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</si>
  <si>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</si>
  <si>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</si>
  <si>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</si>
  <si>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</si>
  <si>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</si>
  <si>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</si>
  <si>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</si>
  <si>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</si>
  <si>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</si>
  <si>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</si>
  <si>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</si>
  <si>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</si>
  <si>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</si>
  <si>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</si>
  <si>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</si>
  <si>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</si>
  <si>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</si>
  <si>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</si>
  <si>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</si>
  <si>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</si>
  <si>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</si>
  <si>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</si>
  <si>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</si>
  <si>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</si>
  <si>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</si>
  <si>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</si>
  <si>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</si>
  <si>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</si>
  <si>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</si>
  <si>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</si>
  <si>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</si>
  <si>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</si>
  <si>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</si>
  <si>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</si>
  <si>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</si>
  <si>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</si>
  <si>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</si>
  <si>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</si>
  <si>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</si>
  <si>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</si>
  <si>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</si>
  <si>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</si>
  <si>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</si>
  <si>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</si>
  <si>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</si>
  <si>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</si>
  <si>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</si>
  <si>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</si>
  <si>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</si>
  <si>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</si>
  <si>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</si>
  <si>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</si>
  <si>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</si>
  <si>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</si>
  <si>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</si>
  <si>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</si>
  <si>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</si>
  <si>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</si>
  <si>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</si>
  <si>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</si>
  <si>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</si>
  <si>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</si>
  <si>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</si>
  <si>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</si>
  <si>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</si>
  <si>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</si>
  <si>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</si>
  <si>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</si>
  <si>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</si>
  <si>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</si>
  <si>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</si>
  <si>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</si>
  <si>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</si>
  <si>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</si>
  <si>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</si>
  <si>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</si>
  <si>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</si>
  <si>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</si>
  <si>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</si>
  <si>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</si>
  <si>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</si>
  <si>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</si>
  <si>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</si>
  <si>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</si>
  <si>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</si>
  <si>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</si>
  <si>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</si>
  <si>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</si>
  <si>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</si>
  <si>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</si>
  <si>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</si>
  <si>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</si>
  <si>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</si>
  <si>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</si>
  <si>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</si>
  <si>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</si>
  <si>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</si>
  <si>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</si>
  <si>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</si>
  <si>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</si>
  <si>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</si>
  <si>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</si>
  <si>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</si>
  <si>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</si>
  <si>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</si>
  <si>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</si>
  <si>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</si>
  <si>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</si>
  <si>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</si>
  <si>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</si>
  <si>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</si>
  <si>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</si>
  <si>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</si>
  <si>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</si>
  <si>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</si>
  <si>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</si>
  <si>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</si>
  <si>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</si>
  <si>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</si>
  <si>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</si>
  <si>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</si>
  <si>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</si>
  <si>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</si>
  <si>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</si>
  <si>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</si>
  <si>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</si>
  <si>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</si>
  <si>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</si>
  <si>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</si>
  <si>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</si>
  <si>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</si>
  <si>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</si>
  <si>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</si>
  <si>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</si>
  <si>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</si>
  <si>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</si>
  <si>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</si>
  <si>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</si>
  <si>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</si>
  <si>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</si>
  <si>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</si>
  <si>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</si>
  <si>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</si>
  <si>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</si>
  <si>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</si>
  <si>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</si>
  <si>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</si>
  <si>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</si>
  <si>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</si>
  <si>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</si>
  <si>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</si>
  <si>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</si>
  <si>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</si>
  <si>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</si>
  <si>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</si>
  <si>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</si>
  <si>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</si>
  <si>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</si>
  <si>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</si>
  <si>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</si>
  <si>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</si>
  <si>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</si>
  <si>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</si>
  <si>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</si>
  <si>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</si>
  <si>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</si>
  <si>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</si>
  <si>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</si>
  <si>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</si>
  <si>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</si>
  <si>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</si>
  <si>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</si>
  <si>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</si>
  <si>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</si>
  <si>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</si>
  <si>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</si>
  <si>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</si>
  <si>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</si>
  <si>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</si>
  <si>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</si>
  <si>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</si>
  <si>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</si>
  <si>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</si>
  <si>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</si>
  <si>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</si>
  <si>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</si>
  <si>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</si>
  <si>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</si>
  <si>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</si>
  <si>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</si>
  <si>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</si>
  <si>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</si>
  <si>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</si>
  <si>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</si>
  <si>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</si>
  <si>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</si>
  <si>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</si>
  <si>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</si>
  <si>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</si>
  <si>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</si>
  <si>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</si>
  <si>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</si>
  <si>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</si>
  <si>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</si>
  <si>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</si>
  <si>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</si>
  <si>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</si>
  <si>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</si>
  <si>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</si>
  <si>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</si>
  <si>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</si>
  <si>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</si>
  <si>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</si>
  <si>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</si>
  <si>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</si>
  <si>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</si>
  <si>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</si>
  <si>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</si>
  <si>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</si>
  <si>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</si>
  <si>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</si>
  <si>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</si>
  <si>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</si>
  <si>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</si>
  <si>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</si>
  <si>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</si>
  <si>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</si>
  <si>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</si>
  <si>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</si>
  <si>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</si>
  <si>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</si>
  <si>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</si>
  <si>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</si>
  <si>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</si>
  <si>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</si>
  <si>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</si>
  <si>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</si>
  <si>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</si>
  <si>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</si>
  <si>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</si>
  <si>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</si>
  <si>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</si>
  <si>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</si>
  <si>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</si>
  <si>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</si>
  <si>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</si>
  <si>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</si>
  <si>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</si>
  <si>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</si>
  <si>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</si>
  <si>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</si>
  <si>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</si>
  <si>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</si>
  <si>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</si>
  <si>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</si>
  <si>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</si>
  <si>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</si>
  <si>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</si>
  <si>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</si>
  <si>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</si>
  <si>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</si>
  <si>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</si>
  <si>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</si>
  <si>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</si>
  <si>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</si>
  <si>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</si>
  <si>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</si>
  <si>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</si>
  <si>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</si>
  <si>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</si>
  <si>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</si>
  <si>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</si>
  <si>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</si>
  <si>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</si>
  <si>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</si>
  <si>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</si>
  <si>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</si>
  <si>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</si>
  <si>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</si>
  <si>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</si>
  <si>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</si>
  <si>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</si>
  <si>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</si>
  <si>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</si>
  <si>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</si>
  <si>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</si>
  <si>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</si>
  <si>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</si>
  <si>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</si>
  <si>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</si>
  <si>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</si>
  <si>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</si>
  <si>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</si>
  <si>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</si>
  <si>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</si>
  <si>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</si>
  <si>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</si>
  <si>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</si>
  <si>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</si>
  <si>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</si>
  <si>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</si>
  <si>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</si>
  <si>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</si>
  <si>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</si>
  <si>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</si>
  <si>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</si>
  <si>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</si>
  <si>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</si>
  <si>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</si>
  <si>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</si>
  <si>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</si>
  <si>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</si>
  <si>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</si>
  <si>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</si>
  <si>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</si>
  <si>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</si>
  <si>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</si>
  <si>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</si>
  <si>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</si>
  <si>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</si>
  <si>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</si>
  <si>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</si>
  <si>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</si>
  <si>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</si>
  <si>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</si>
  <si>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</si>
  <si>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</si>
  <si>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</si>
  <si>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</si>
  <si>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</si>
  <si>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</si>
  <si>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</si>
  <si>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</si>
  <si>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</si>
  <si>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</si>
  <si>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</si>
  <si>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</si>
  <si>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</si>
  <si>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</si>
  <si>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</si>
  <si>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</si>
  <si>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</si>
  <si>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</si>
  <si>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</si>
  <si>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</si>
  <si>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</si>
  <si>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</si>
  <si>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</si>
  <si>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</si>
  <si>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</si>
  <si>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</si>
  <si>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</si>
  <si>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</si>
  <si>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</si>
  <si>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</si>
  <si>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</si>
  <si>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</si>
  <si>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</si>
  <si>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</si>
  <si>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</si>
  <si>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</si>
  <si>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</si>
  <si>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</si>
  <si>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</si>
  <si>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</si>
  <si>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</si>
  <si>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</si>
  <si>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</si>
  <si>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</si>
  <si>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</si>
  <si>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</si>
  <si>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</si>
  <si>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</si>
  <si>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</si>
  <si>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</si>
  <si>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</si>
  <si>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</si>
  <si>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</si>
  <si>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</si>
  <si>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</si>
  <si>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</si>
  <si>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</si>
  <si>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</si>
  <si>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</si>
  <si>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</si>
  <si>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</si>
  <si>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</si>
  <si>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</si>
  <si>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</si>
  <si>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</si>
  <si>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</si>
  <si>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</si>
  <si>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</si>
  <si>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</si>
  <si>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</si>
  <si>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</si>
  <si>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</si>
  <si>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</si>
  <si>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</si>
  <si>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</si>
  <si>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</si>
  <si>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</si>
  <si>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</si>
  <si>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</si>
  <si>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</si>
  <si>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</si>
  <si>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</si>
  <si>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</si>
  <si>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</si>
  <si>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</si>
  <si>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</si>
  <si>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</si>
  <si>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</si>
  <si>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</si>
  <si>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</si>
  <si>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</si>
  <si>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</si>
  <si>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</si>
  <si>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</si>
  <si>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</si>
  <si>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</si>
  <si>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</si>
  <si>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</si>
  <si>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</si>
  <si>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</si>
  <si>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</si>
  <si>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</si>
  <si>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</si>
  <si>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</si>
  <si>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</si>
  <si>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</si>
  <si>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</si>
  <si>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</si>
  <si>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</si>
  <si>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</si>
  <si>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</si>
  <si>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</si>
  <si>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</si>
  <si>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</si>
  <si>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</si>
  <si>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</si>
  <si>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</si>
  <si>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</si>
  <si>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</si>
  <si>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</si>
  <si>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</si>
  <si>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</si>
  <si>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</si>
  <si>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</si>
  <si>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</si>
  <si>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</si>
  <si>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</si>
  <si>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</si>
  <si>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</si>
  <si>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</si>
  <si>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</si>
  <si>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</si>
  <si>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</si>
  <si>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</si>
  <si>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</si>
  <si>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</si>
  <si>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</si>
  <si>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</si>
  <si>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</si>
  <si>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</si>
  <si>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</si>
  <si>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</si>
  <si>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</si>
  <si>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</si>
  <si>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</si>
  <si>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</si>
  <si>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</si>
  <si>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</si>
  <si>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</si>
  <si>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</si>
  <si>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</si>
  <si>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</si>
  <si>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</si>
  <si>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</si>
  <si>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</si>
  <si>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</si>
  <si>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</si>
  <si>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</si>
  <si>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</si>
  <si>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</si>
  <si>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</si>
  <si>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</si>
  <si>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</si>
  <si>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</si>
  <si>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</si>
  <si>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</si>
  <si>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</si>
  <si>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</si>
  <si>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</si>
  <si>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</si>
  <si>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</si>
  <si>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</si>
  <si>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</si>
  <si>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</si>
  <si>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</si>
  <si>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</si>
  <si>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</si>
  <si>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</si>
  <si>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</si>
  <si>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</si>
  <si>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</si>
  <si>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</si>
  <si>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</si>
  <si>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</si>
  <si>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</si>
  <si>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</si>
  <si>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</si>
  <si>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</si>
  <si>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</si>
  <si>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</si>
  <si>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</si>
  <si>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</si>
  <si>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</si>
  <si>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</si>
  <si>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</si>
  <si>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</si>
  <si>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</si>
  <si>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</si>
  <si>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</si>
  <si>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</si>
  <si>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</si>
  <si>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</si>
  <si>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</si>
  <si>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</si>
  <si>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</si>
  <si>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</si>
  <si>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</si>
  <si>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</si>
  <si>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</si>
  <si>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</si>
  <si>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</si>
  <si>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</si>
  <si>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</si>
  <si>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</si>
  <si>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</si>
  <si>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</si>
  <si>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</si>
  <si>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</si>
  <si>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</si>
  <si>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</si>
  <si>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</si>
  <si>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</si>
  <si>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</si>
  <si>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</si>
  <si>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</si>
  <si>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</si>
  <si>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</si>
  <si>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</si>
  <si>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</si>
  <si>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</si>
  <si>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</si>
  <si>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</si>
  <si>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</si>
  <si>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</si>
  <si>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</si>
  <si>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</si>
  <si>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</si>
  <si>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</si>
  <si>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</si>
  <si>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</si>
  <si>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</si>
  <si>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</si>
  <si>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</si>
  <si>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</si>
  <si>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</si>
  <si>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</si>
  <si>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</si>
  <si>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</si>
  <si>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</si>
  <si>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</si>
  <si>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</si>
  <si>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</si>
  <si>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</si>
  <si>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</si>
  <si>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</si>
  <si>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</si>
  <si>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</si>
  <si>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</si>
  <si>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</si>
  <si>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</si>
  <si>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</si>
  <si>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</si>
  <si>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</si>
  <si>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</si>
  <si>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</si>
  <si>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</si>
  <si>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</si>
  <si>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</si>
  <si>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</si>
  <si>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</si>
  <si>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</si>
  <si>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</si>
  <si>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</si>
  <si>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</si>
  <si>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</si>
  <si>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</si>
  <si>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</si>
  <si>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</si>
  <si>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</si>
  <si>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</si>
  <si>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</si>
  <si>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</si>
  <si>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</si>
  <si>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</si>
  <si>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</si>
  <si>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</si>
  <si>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</si>
  <si>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</si>
  <si>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</si>
  <si>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</si>
  <si>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</si>
  <si>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</si>
  <si>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</si>
  <si>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</si>
  <si>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</si>
  <si>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</si>
  <si>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</si>
  <si>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</si>
  <si>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</si>
  <si>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</si>
  <si>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</si>
  <si>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</si>
  <si>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</si>
  <si>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</si>
  <si>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</si>
  <si>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</si>
  <si>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</si>
  <si>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</si>
  <si>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</si>
  <si>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</si>
  <si>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</si>
  <si>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</si>
  <si>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</si>
  <si>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</si>
  <si>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</si>
  <si>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</si>
  <si>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</si>
  <si>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</si>
  <si>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</si>
  <si>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</si>
  <si>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</si>
  <si>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</si>
  <si>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</si>
  <si>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</si>
  <si>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</si>
  <si>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</si>
  <si>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</si>
  <si>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</si>
  <si>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</si>
  <si>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</si>
  <si>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</si>
  <si>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</si>
  <si>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</si>
  <si>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</si>
  <si>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</si>
  <si>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</si>
  <si>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</si>
  <si>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</si>
  <si>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</si>
  <si>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</si>
  <si>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</si>
  <si>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</si>
  <si>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</si>
  <si>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</si>
  <si>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</si>
  <si>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</si>
  <si>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</si>
  <si>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</si>
  <si>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</si>
  <si>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</si>
  <si>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</si>
  <si>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</si>
  <si>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</si>
  <si>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</si>
  <si>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</si>
  <si>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</si>
  <si>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</si>
  <si>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</si>
  <si>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</si>
  <si>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</si>
  <si>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</si>
  <si>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</si>
  <si>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</si>
  <si>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</si>
  <si>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</si>
  <si>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</si>
  <si>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</si>
  <si>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</si>
  <si>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</si>
  <si>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</si>
  <si>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</si>
  <si>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</si>
  <si>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</si>
  <si>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</si>
  <si>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</si>
  <si>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</si>
  <si>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</si>
  <si>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</si>
  <si>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</si>
  <si>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</si>
  <si>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</si>
  <si>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</si>
  <si>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</si>
  <si>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</si>
  <si>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</si>
  <si>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</si>
  <si>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</si>
  <si>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</si>
  <si>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</si>
  <si>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</si>
  <si>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</si>
  <si>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</si>
  <si>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</si>
  <si>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</si>
  <si>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</si>
  <si>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</si>
  <si>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</si>
  <si>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</si>
  <si>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</si>
  <si>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</si>
  <si>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</si>
  <si>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</si>
  <si>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</si>
  <si>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</si>
  <si>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</si>
  <si>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</si>
  <si>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</si>
  <si>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</si>
  <si>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</si>
  <si>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</si>
  <si>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</si>
  <si>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</si>
  <si>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</si>
  <si>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</si>
  <si>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</si>
  <si>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</si>
  <si>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</si>
  <si>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</si>
  <si>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</si>
  <si>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</si>
  <si>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</si>
  <si>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</si>
  <si>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</si>
  <si>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</si>
  <si>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</si>
  <si>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</si>
  <si>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</si>
  <si>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</si>
  <si>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</si>
  <si>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</si>
  <si>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</si>
  <si>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</si>
  <si>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</si>
  <si>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</si>
  <si>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</si>
  <si>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</si>
  <si>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</si>
  <si>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</si>
  <si>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</si>
  <si>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</si>
  <si>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</si>
  <si>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</si>
  <si>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</si>
  <si>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</si>
  <si>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</si>
  <si>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</si>
  <si>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</si>
  <si>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</si>
  <si>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</si>
  <si>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</si>
  <si>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</si>
  <si>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</si>
  <si>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</si>
  <si>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</si>
  <si>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</si>
  <si>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</si>
  <si>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</si>
  <si>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</si>
  <si>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</si>
  <si>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</si>
  <si>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</si>
  <si>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</si>
  <si>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</si>
  <si>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</si>
  <si>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</si>
  <si>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</si>
  <si>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</si>
  <si>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</si>
  <si>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</si>
  <si>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</si>
  <si>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</si>
  <si>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</si>
  <si>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</si>
  <si>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</si>
  <si>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</si>
  <si>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</si>
  <si>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</si>
  <si>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</si>
  <si>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</si>
  <si>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</si>
  <si>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</si>
  <si>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</si>
  <si>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</si>
  <si>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</si>
  <si>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</si>
  <si>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</si>
  <si>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</si>
  <si>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</si>
  <si>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</si>
  <si>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</si>
  <si>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</si>
  <si>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</si>
  <si>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</si>
  <si>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</si>
  <si>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</si>
  <si>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</si>
  <si>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</si>
  <si>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</si>
  <si>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</si>
  <si>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</si>
  <si>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</si>
  <si>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</si>
  <si>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</si>
  <si>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</si>
  <si>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</si>
  <si>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</si>
  <si>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</si>
  <si>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</si>
  <si>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</si>
  <si>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</si>
  <si>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</si>
  <si>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</si>
  <si>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</si>
  <si>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</si>
  <si>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</si>
  <si>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</si>
  <si>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</si>
  <si>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</si>
  <si>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</si>
  <si>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</si>
  <si>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</si>
  <si>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</si>
  <si>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</si>
  <si>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</si>
  <si>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</si>
  <si>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</si>
  <si>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</si>
  <si>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</si>
  <si>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</si>
  <si>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</si>
  <si>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</si>
  <si>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</si>
  <si>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</si>
  <si>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</si>
  <si>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</si>
  <si>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</si>
  <si>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</si>
  <si>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</si>
  <si>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</si>
  <si>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</si>
  <si>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</si>
  <si>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</si>
  <si>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</si>
  <si>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</si>
  <si>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</si>
  <si>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</si>
  <si>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</si>
  <si>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</si>
  <si>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</si>
  <si>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</si>
  <si>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</si>
  <si>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</si>
  <si>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</si>
  <si>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</si>
  <si>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</si>
  <si>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</si>
  <si>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</si>
  <si>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</si>
  <si>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</si>
  <si>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</si>
  <si>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</si>
  <si>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</si>
  <si>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</si>
  <si>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</si>
  <si>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</si>
  <si>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</si>
  <si>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</si>
  <si>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</si>
  <si>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</si>
  <si>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</si>
  <si>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</si>
  <si>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</si>
  <si>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</si>
  <si>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</si>
  <si>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</si>
  <si>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</si>
  <si>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</si>
  <si>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</si>
  <si>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</si>
  <si>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</si>
  <si>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</si>
  <si>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</si>
  <si>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</si>
  <si>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</si>
  <si>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</si>
  <si>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</si>
  <si>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</si>
  <si>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</si>
  <si>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</si>
  <si>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</si>
  <si>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</si>
  <si>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</si>
  <si>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</si>
  <si>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</si>
  <si>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</si>
  <si>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</si>
  <si>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</si>
  <si>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</si>
  <si>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</si>
  <si>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</si>
  <si>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</si>
  <si>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</si>
  <si>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</si>
  <si>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</si>
  <si>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</si>
  <si>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</si>
  <si>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</si>
  <si>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</si>
  <si>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</si>
  <si>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</si>
  <si>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</si>
  <si>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</si>
  <si>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</si>
  <si>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</si>
  <si>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</si>
  <si>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</si>
  <si>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</si>
  <si>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</si>
  <si>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</si>
  <si>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</si>
  <si>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</si>
  <si>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</si>
  <si>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</si>
  <si>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</si>
  <si>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</si>
  <si>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</si>
  <si>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</si>
  <si>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</si>
  <si>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</si>
  <si>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</si>
  <si>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</si>
  <si>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</si>
  <si>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</si>
  <si>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</si>
  <si>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</si>
  <si>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</si>
  <si>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</si>
  <si>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</si>
  <si>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</si>
  <si>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</si>
  <si>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</si>
  <si>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</si>
  <si>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</si>
  <si>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</si>
  <si>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</si>
  <si>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</si>
  <si>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</si>
  <si>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</si>
  <si>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</si>
  <si>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</si>
  <si>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</si>
  <si>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</si>
  <si>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</si>
  <si>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</si>
  <si>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</si>
  <si>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</si>
  <si>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</si>
  <si>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</si>
  <si>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</si>
  <si>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</si>
  <si>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</si>
  <si>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</si>
  <si>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</si>
  <si>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</si>
  <si>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</si>
  <si>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</si>
  <si>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</si>
  <si>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</si>
  <si>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</si>
  <si>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</si>
  <si>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</si>
  <si>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</si>
  <si>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</si>
  <si>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</si>
  <si>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</si>
  <si>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</si>
  <si>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</si>
  <si>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</si>
  <si>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</si>
  <si>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</si>
  <si>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</si>
  <si>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</si>
  <si>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</si>
  <si>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</si>
  <si>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</si>
  <si>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</si>
  <si>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</si>
  <si>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</si>
  <si>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</si>
  <si>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</si>
  <si>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</si>
  <si>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</si>
  <si>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</si>
  <si>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</si>
  <si>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</si>
  <si>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</si>
  <si>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</si>
  <si>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</si>
  <si>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</si>
  <si>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</si>
  <si>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</si>
  <si>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</si>
  <si>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</si>
  <si>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</si>
  <si>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</si>
  <si>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</si>
  <si>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</si>
  <si>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</si>
  <si>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</si>
  <si>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</si>
  <si>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</si>
  <si>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</si>
  <si>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</si>
  <si>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</si>
  <si>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</si>
  <si>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</si>
  <si>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</si>
  <si>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</si>
  <si>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</si>
  <si>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</si>
  <si>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</si>
  <si>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</si>
  <si>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</si>
  <si>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</si>
  <si>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</si>
  <si>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</si>
  <si>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</si>
  <si>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</si>
  <si>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</si>
  <si>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</si>
  <si>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</si>
  <si>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</si>
  <si>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</si>
  <si>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</si>
  <si>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</si>
  <si>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</si>
  <si>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</si>
  <si>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</si>
  <si>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</si>
  <si>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</si>
  <si>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</si>
  <si>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</si>
  <si>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</si>
  <si>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</si>
  <si>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</si>
  <si>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</si>
  <si>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</si>
  <si>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</si>
  <si>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</si>
  <si>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</si>
  <si>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</si>
  <si>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</si>
  <si>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</si>
  <si>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</si>
  <si>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</si>
  <si>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</si>
  <si>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</si>
  <si>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</si>
  <si>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</si>
  <si>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</si>
  <si>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</si>
  <si>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</si>
  <si>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</si>
  <si>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</si>
  <si>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</si>
  <si>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</si>
  <si>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</si>
  <si>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</si>
  <si>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</si>
  <si>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</si>
  <si>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</si>
  <si>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</si>
  <si>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</si>
  <si>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</si>
  <si>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</si>
  <si>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</si>
  <si>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</si>
  <si>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</si>
  <si>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</si>
  <si>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</si>
  <si>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</si>
  <si>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</si>
  <si>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</si>
  <si>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</si>
  <si>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</si>
  <si>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</si>
  <si>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</si>
  <si>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</si>
  <si>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</si>
  <si>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</si>
  <si>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</si>
  <si>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</si>
  <si>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</si>
  <si>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</si>
  <si>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</si>
  <si>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</si>
  <si>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</si>
  <si>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</si>
  <si>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</si>
  <si>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</si>
  <si>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</si>
  <si>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</si>
  <si>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</si>
  <si>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</si>
  <si>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</si>
  <si>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</si>
  <si>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</si>
  <si>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</si>
  <si>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</si>
  <si>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</si>
  <si>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</si>
  <si>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</si>
  <si>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</si>
  <si>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</si>
  <si>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</si>
  <si>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</si>
  <si>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</si>
  <si>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</si>
  <si>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</si>
  <si>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</si>
  <si>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</si>
  <si>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</si>
  <si>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</si>
  <si>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</si>
  <si>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</si>
  <si>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</si>
  <si>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</si>
  <si>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</si>
  <si>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</si>
  <si>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</si>
  <si>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</si>
  <si>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</si>
  <si>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</si>
  <si>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</si>
  <si>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</si>
  <si>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</si>
  <si>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</si>
  <si>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</si>
  <si>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</si>
  <si>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</si>
  <si>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</si>
  <si>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</si>
  <si>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</si>
  <si>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</si>
  <si>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</si>
  <si>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</si>
  <si>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</si>
  <si>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</si>
  <si>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</si>
  <si>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</si>
  <si>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</si>
  <si>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</si>
  <si>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</si>
  <si>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</si>
  <si>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</si>
  <si>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</si>
  <si>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</si>
  <si>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</si>
  <si>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</si>
  <si>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</si>
  <si>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</si>
  <si>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</si>
  <si>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</si>
  <si>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</si>
  <si>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</si>
  <si>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</si>
  <si>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</si>
  <si>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</si>
  <si>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</si>
  <si>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</si>
  <si>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</si>
  <si>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</si>
  <si>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</si>
  <si>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</si>
  <si>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</si>
  <si>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</si>
  <si>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</si>
  <si>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</si>
  <si>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</si>
  <si>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</si>
  <si>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</si>
  <si>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</si>
  <si>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</si>
  <si>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</si>
  <si>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</si>
  <si>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</si>
  <si>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</si>
  <si>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</si>
  <si>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</si>
  <si>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</si>
  <si>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</si>
  <si>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</si>
  <si>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</si>
  <si>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</si>
  <si>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</si>
  <si>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</si>
  <si>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</si>
  <si>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</si>
  <si>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</si>
  <si>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</si>
  <si>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</si>
  <si>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</si>
  <si>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</si>
  <si>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</si>
  <si>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</si>
  <si>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</si>
  <si>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</si>
  <si>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</si>
  <si>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</si>
  <si>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</si>
  <si>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</si>
  <si>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</si>
  <si>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</si>
  <si>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</si>
  <si>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</si>
  <si>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</si>
  <si>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</si>
  <si>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</si>
  <si>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</si>
  <si>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</si>
  <si>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</si>
  <si>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</si>
  <si>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</si>
  <si>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</si>
  <si>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</si>
  <si>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</si>
  <si>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</si>
  <si>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</si>
  <si>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</si>
  <si>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</si>
  <si>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</si>
  <si>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</si>
  <si>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</si>
  <si>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</si>
  <si>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</si>
  <si>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</si>
  <si>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</si>
  <si>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</si>
  <si>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</si>
  <si>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</si>
  <si>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</si>
  <si>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</si>
  <si>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</si>
  <si>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</si>
  <si>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</si>
  <si>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</si>
  <si>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</si>
  <si>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</si>
  <si>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</si>
  <si>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</si>
  <si>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</si>
  <si>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</si>
  <si>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</si>
  <si>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</si>
  <si>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</si>
  <si>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</si>
  <si>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</si>
  <si>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</si>
  <si>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</si>
  <si>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</si>
  <si>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</si>
  <si>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</si>
  <si>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</si>
  <si>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</si>
  <si>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</si>
  <si>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</si>
  <si>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</si>
  <si>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</si>
  <si>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</si>
  <si>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</si>
  <si>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</si>
  <si>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</si>
  <si>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</si>
  <si>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</si>
  <si>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</si>
  <si>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</si>
  <si>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</si>
  <si>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</si>
  <si>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</si>
  <si>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</si>
  <si>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</si>
  <si>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</si>
  <si>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</si>
  <si>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</si>
  <si>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</si>
  <si>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</si>
  <si>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</si>
  <si>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</si>
  <si>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</si>
  <si>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</si>
  <si>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</si>
  <si>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</si>
  <si>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</si>
  <si>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</si>
  <si>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</si>
  <si>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</si>
  <si>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</si>
  <si>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</si>
  <si>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</si>
  <si>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</si>
  <si>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</si>
  <si>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</si>
  <si>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</si>
  <si>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</si>
  <si>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</si>
  <si>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</si>
  <si>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</si>
  <si>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</si>
  <si>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</si>
  <si>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</si>
  <si>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</si>
  <si>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</si>
  <si>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</si>
  <si>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</si>
  <si>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</si>
  <si>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</si>
  <si>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</si>
  <si>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</si>
  <si>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</si>
  <si>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</si>
  <si>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</si>
  <si>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</si>
  <si>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</si>
  <si>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</si>
  <si>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</si>
  <si>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</si>
  <si>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</si>
  <si>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</si>
  <si>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</si>
  <si>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</si>
  <si>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</si>
  <si>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</si>
  <si>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</si>
  <si>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</si>
  <si>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</si>
  <si>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</si>
  <si>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</si>
  <si>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</si>
  <si>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</si>
  <si>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</si>
  <si>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</si>
  <si>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</si>
  <si>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</si>
  <si>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</si>
  <si>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</si>
  <si>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</si>
  <si>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</si>
  <si>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</si>
  <si>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</si>
  <si>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</si>
  <si>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</si>
  <si>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</si>
  <si>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</si>
  <si>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</si>
  <si>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</si>
  <si>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</si>
  <si>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</si>
  <si>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</si>
  <si>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</si>
  <si>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</si>
  <si>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</si>
  <si>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</si>
  <si>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</si>
  <si>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</si>
  <si>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</si>
  <si>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</si>
  <si>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</si>
  <si>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</si>
  <si>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</si>
  <si>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</si>
  <si>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</si>
  <si>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</si>
  <si>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</si>
  <si>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</si>
  <si>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</si>
  <si>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</si>
  <si>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</si>
  <si>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</si>
  <si>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</si>
  <si>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</si>
  <si>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</si>
  <si>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</si>
  <si>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</si>
  <si>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</si>
  <si>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</si>
  <si>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</si>
  <si>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</si>
  <si>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</si>
  <si>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</si>
  <si>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</si>
  <si>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</si>
  <si>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</si>
  <si>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</si>
  <si>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</si>
  <si>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</si>
  <si>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</si>
  <si>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</si>
  <si>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</si>
  <si>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</si>
  <si>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</si>
  <si>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</si>
  <si>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</si>
  <si>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</si>
  <si>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</si>
  <si>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</si>
  <si>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</si>
  <si>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</si>
  <si>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</si>
  <si>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</si>
  <si>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</si>
  <si>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</si>
  <si>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</si>
  <si>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</si>
  <si>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</si>
  <si>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</si>
  <si>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</si>
  <si>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</si>
  <si>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</si>
  <si>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</si>
  <si>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</si>
  <si>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</si>
  <si>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</si>
  <si>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</si>
  <si>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</si>
  <si>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</si>
  <si>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</si>
  <si>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</si>
  <si>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</si>
  <si>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</si>
  <si>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</si>
  <si>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</si>
  <si>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</si>
  <si>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</si>
  <si>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</si>
  <si>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</si>
  <si>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</si>
  <si>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</si>
  <si>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</si>
  <si>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</si>
  <si>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</si>
  <si>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</si>
  <si>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</si>
  <si>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</si>
  <si>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</si>
  <si>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</si>
  <si>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</si>
  <si>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</si>
  <si>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</si>
  <si>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</si>
  <si>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</si>
  <si>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</si>
  <si>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</si>
  <si>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</si>
  <si>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</si>
  <si>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</si>
  <si>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</si>
  <si>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</si>
  <si>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</si>
  <si>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</si>
  <si>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</si>
  <si>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</si>
  <si>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</si>
  <si>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</si>
  <si>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</si>
  <si>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</si>
  <si>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</si>
  <si>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</si>
  <si>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</si>
  <si>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</si>
  <si>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</si>
  <si>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</si>
  <si>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</si>
  <si>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</si>
  <si>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</si>
  <si>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</si>
  <si>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</si>
  <si>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</si>
  <si>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</si>
  <si>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</si>
  <si>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</si>
  <si>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</si>
  <si>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</si>
  <si>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</si>
  <si>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</si>
  <si>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</si>
  <si>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</si>
  <si>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</si>
  <si>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</si>
  <si>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</si>
  <si>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</si>
  <si>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</si>
  <si>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</si>
  <si>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</si>
  <si>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</si>
  <si>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</si>
  <si>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</si>
  <si>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</si>
  <si>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</si>
  <si>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</si>
  <si>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</si>
  <si>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</si>
  <si>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</si>
  <si>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</si>
  <si>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</si>
  <si>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</si>
  <si>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</si>
  <si>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</si>
  <si>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</si>
  <si>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</si>
  <si>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</si>
  <si>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</si>
  <si>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</si>
  <si>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</si>
  <si>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</si>
  <si>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</si>
  <si>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</si>
  <si>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</si>
  <si>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</si>
  <si>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</si>
  <si>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</si>
  <si>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</si>
  <si>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</si>
  <si>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</si>
  <si>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</si>
  <si>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</si>
  <si>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</si>
  <si>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</si>
  <si>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</si>
  <si>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</si>
  <si>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</si>
  <si>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</si>
  <si>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</si>
  <si>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</si>
  <si>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</si>
  <si>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</si>
  <si>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</si>
  <si>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</si>
  <si>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</si>
  <si>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</si>
  <si>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</si>
  <si>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</si>
  <si>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</si>
  <si>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</si>
  <si>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</si>
  <si>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</si>
  <si>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</si>
  <si>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</si>
  <si>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</si>
  <si>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</si>
  <si>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</si>
  <si>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</si>
  <si>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</si>
  <si>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</si>
  <si>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</si>
  <si>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</si>
  <si>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</si>
  <si>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</si>
  <si>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</si>
  <si>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</si>
  <si>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</si>
  <si>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</si>
  <si>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</si>
  <si>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</si>
  <si>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</si>
  <si>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</si>
  <si>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</si>
  <si>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</si>
  <si>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</si>
  <si>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</si>
  <si>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</si>
  <si>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</si>
  <si>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</si>
  <si>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</si>
  <si>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</si>
  <si>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</si>
  <si>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</si>
  <si>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</si>
  <si>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</si>
  <si>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</si>
  <si>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</si>
  <si>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</si>
  <si>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</si>
  <si>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</si>
  <si>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</si>
  <si>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</si>
  <si>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</si>
  <si>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</si>
  <si>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</si>
  <si>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</si>
  <si>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</si>
  <si>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</si>
  <si>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</si>
  <si>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</si>
  <si>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</si>
  <si>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</si>
  <si>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</si>
  <si>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</si>
  <si>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</si>
  <si>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</si>
  <si>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</si>
  <si>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</si>
  <si>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</si>
  <si>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</si>
  <si>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</si>
  <si>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</si>
  <si>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</si>
  <si>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</si>
  <si>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</si>
  <si>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</si>
  <si>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</si>
  <si>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</si>
  <si>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</si>
  <si>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</si>
  <si>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</si>
  <si>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</si>
  <si>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</si>
  <si>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</si>
  <si>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</si>
  <si>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</si>
  <si>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</si>
  <si>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</si>
  <si>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</si>
  <si>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</si>
  <si>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</si>
  <si>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</si>
  <si>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</si>
  <si>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</si>
  <si>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</si>
  <si>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</si>
  <si>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</si>
  <si>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</si>
  <si>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</si>
  <si>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</si>
  <si>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</si>
  <si>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</si>
  <si>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</si>
  <si>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</si>
  <si>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</si>
  <si>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</si>
  <si>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</si>
  <si>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</si>
  <si>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</si>
  <si>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</si>
  <si>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</si>
  <si>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</si>
  <si>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</si>
  <si>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</si>
  <si>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</si>
  <si>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</si>
  <si>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</si>
  <si>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</si>
  <si>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</si>
  <si>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</si>
  <si>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</si>
  <si>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</si>
  <si>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</si>
  <si>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</si>
  <si>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</si>
  <si>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</si>
  <si>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</si>
  <si>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</si>
  <si>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</si>
  <si>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</si>
  <si>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</si>
  <si>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</si>
  <si>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</si>
  <si>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</si>
  <si>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</si>
  <si>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</si>
  <si>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</si>
  <si>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</si>
  <si>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</si>
  <si>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</si>
  <si>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</si>
  <si>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</si>
  <si>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</si>
  <si>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</si>
  <si>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</si>
  <si>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</si>
  <si>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</si>
  <si>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</si>
  <si>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</si>
  <si>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</si>
  <si>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</si>
  <si>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</si>
  <si>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</si>
  <si>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</si>
  <si>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</si>
  <si>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</si>
  <si>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</si>
  <si>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</si>
  <si>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</si>
  <si>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</si>
  <si>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</si>
  <si>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</si>
  <si>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</si>
  <si>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</si>
  <si>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</si>
  <si>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</si>
  <si>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</si>
  <si>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</si>
  <si>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</si>
  <si>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</si>
  <si>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</si>
  <si>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</si>
  <si>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</si>
  <si>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</si>
  <si>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</si>
  <si>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</si>
  <si>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</si>
  <si>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</si>
  <si>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</si>
  <si>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</si>
  <si>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</si>
  <si>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</si>
  <si>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</si>
  <si>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</si>
  <si>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</si>
  <si>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</si>
  <si>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</si>
  <si>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</si>
  <si>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</si>
  <si>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</si>
  <si>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</si>
  <si>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</si>
  <si>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</si>
  <si>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</si>
  <si>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</si>
  <si>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</si>
  <si>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</si>
  <si>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</si>
  <si>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</si>
  <si>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</si>
  <si>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</si>
  <si>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</si>
  <si>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</si>
  <si>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</si>
  <si>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</si>
  <si>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</si>
  <si>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</si>
  <si>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</si>
  <si>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</si>
  <si>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</si>
  <si>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</si>
  <si>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</si>
  <si>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</si>
  <si>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</si>
  <si>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</si>
  <si>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</si>
  <si>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</si>
  <si>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</si>
  <si>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</si>
  <si>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</si>
  <si>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</si>
  <si>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</si>
  <si>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</si>
  <si>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</si>
  <si>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</si>
  <si>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</si>
  <si>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</si>
  <si>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</si>
  <si>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</si>
  <si>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</si>
  <si>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</si>
  <si>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</si>
  <si>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</si>
  <si>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</si>
  <si>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</si>
  <si>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</si>
  <si>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</si>
  <si>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</si>
  <si>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</si>
  <si>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</si>
  <si>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</si>
  <si>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</si>
  <si>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</si>
  <si>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</si>
  <si>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</si>
  <si>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</si>
  <si>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</si>
  <si>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</si>
  <si>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</si>
  <si>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</si>
  <si>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</si>
  <si>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</si>
  <si>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</si>
  <si>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</si>
  <si>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</si>
  <si>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</si>
  <si>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</si>
  <si>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</si>
  <si>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</si>
  <si>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</si>
  <si>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</si>
  <si>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</si>
  <si>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</si>
  <si>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</si>
  <si>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</si>
  <si>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</si>
  <si>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</si>
  <si>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</si>
  <si>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</si>
  <si>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</si>
  <si>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</si>
  <si>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</si>
  <si>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</si>
  <si>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</si>
  <si>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</si>
  <si>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</si>
  <si>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</si>
  <si>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</si>
  <si>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</si>
  <si>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</si>
  <si>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</si>
  <si>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</si>
  <si>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</si>
  <si>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</si>
  <si>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</si>
  <si>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</si>
  <si>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</si>
  <si>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</si>
  <si>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</si>
  <si>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</si>
  <si>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</si>
  <si>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</si>
  <si>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</si>
  <si>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</si>
  <si>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</si>
  <si>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</si>
  <si>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</si>
  <si>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</si>
  <si>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</si>
  <si>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</si>
  <si>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</si>
  <si>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</si>
  <si>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</si>
  <si>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</si>
  <si>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</si>
  <si>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</si>
  <si>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</si>
  <si>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</si>
  <si>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</si>
  <si>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</si>
  <si>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</si>
  <si>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</si>
  <si>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</si>
  <si>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</si>
  <si>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</si>
  <si>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</si>
  <si>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</si>
  <si>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</si>
  <si>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</si>
  <si>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</si>
  <si>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</si>
  <si>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</si>
  <si>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</si>
  <si>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</si>
  <si>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</si>
  <si>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</si>
  <si>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</si>
  <si>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</si>
  <si>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</si>
  <si>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</si>
  <si>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</si>
  <si>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</si>
  <si>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</si>
  <si>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</si>
  <si>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</si>
  <si>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</si>
  <si>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</si>
  <si>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</si>
  <si>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</si>
  <si>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</si>
  <si>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</si>
  <si>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</si>
  <si>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</si>
  <si>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</si>
  <si>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</si>
  <si>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</si>
  <si>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</si>
  <si>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</si>
  <si>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</si>
  <si>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</si>
  <si>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</si>
  <si>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</si>
  <si>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</si>
  <si>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</si>
  <si>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</si>
  <si>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</si>
  <si>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</si>
  <si>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</si>
  <si>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</si>
  <si>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</si>
  <si>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</si>
  <si>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</si>
  <si>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</si>
  <si>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</si>
  <si>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</si>
  <si>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</si>
  <si>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</si>
  <si>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</si>
  <si>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</si>
  <si>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</si>
  <si>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</si>
  <si>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</si>
  <si>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</si>
  <si>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</si>
  <si>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</si>
  <si>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</si>
  <si>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</si>
  <si>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</si>
  <si>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</si>
  <si>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</si>
  <si>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</si>
  <si>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</si>
  <si>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</si>
  <si>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</si>
  <si>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</si>
  <si>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</si>
  <si>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</si>
  <si>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</si>
  <si>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</si>
  <si>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</si>
  <si>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</si>
  <si>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</si>
  <si>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</si>
  <si>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</si>
  <si>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</si>
  <si>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</si>
  <si>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</si>
  <si>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</si>
  <si>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</si>
  <si>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</si>
  <si>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</si>
  <si>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</si>
  <si>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</si>
  <si>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</si>
  <si>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</si>
  <si>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</si>
  <si>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</si>
  <si>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</si>
  <si>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</si>
  <si>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</si>
  <si>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</si>
  <si>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</si>
  <si>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</si>
  <si>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</si>
  <si>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</si>
  <si>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</si>
  <si>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</si>
  <si>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</si>
  <si>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</si>
  <si>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</si>
  <si>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</si>
  <si>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</si>
  <si>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</si>
  <si>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</si>
  <si>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</si>
  <si>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</si>
  <si>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</si>
  <si>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</si>
  <si>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</si>
  <si>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</si>
  <si>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</si>
  <si>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</si>
  <si>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</si>
  <si>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</si>
  <si>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</si>
  <si>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</si>
  <si>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</si>
  <si>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</si>
  <si>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</si>
  <si>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</si>
  <si>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</si>
  <si>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</si>
  <si>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</si>
  <si>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</si>
  <si>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</si>
  <si>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</si>
  <si>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</si>
  <si>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</si>
  <si>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</si>
  <si>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</si>
  <si>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</si>
  <si>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</si>
  <si>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</si>
  <si>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</si>
  <si>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</si>
  <si>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</si>
  <si>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</si>
  <si>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</si>
  <si>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</si>
  <si>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</si>
  <si>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</si>
  <si>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</si>
  <si>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</si>
  <si>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</si>
  <si>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</si>
  <si>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</si>
  <si>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</si>
  <si>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</si>
  <si>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</si>
  <si>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</si>
  <si>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</si>
  <si>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</si>
  <si>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</si>
  <si>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</si>
  <si>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</si>
  <si>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</si>
  <si>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</si>
  <si>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</si>
  <si>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</si>
  <si>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</si>
  <si>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</si>
  <si>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</si>
  <si>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</si>
  <si>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</si>
  <si>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</si>
  <si>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</si>
  <si>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</si>
  <si>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</si>
  <si>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</si>
  <si>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</si>
  <si>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</si>
  <si>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</si>
  <si>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</si>
  <si>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</si>
  <si>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</si>
  <si>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</si>
  <si>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</si>
  <si>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</si>
  <si>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</si>
  <si>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</si>
  <si>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</si>
  <si>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</si>
  <si>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</si>
  <si>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</si>
  <si>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</si>
  <si>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</si>
  <si>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</si>
  <si>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</si>
  <si>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</si>
  <si>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</si>
  <si>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</si>
  <si>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</si>
  <si>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</si>
  <si>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</si>
  <si>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</si>
  <si>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</si>
  <si>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</si>
  <si>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</si>
  <si>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</si>
  <si>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</si>
  <si>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</si>
  <si>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</si>
  <si>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</si>
  <si>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</si>
  <si>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</si>
  <si>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</si>
  <si>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</si>
  <si>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</si>
  <si>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</si>
  <si>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</si>
  <si>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</si>
  <si>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</si>
  <si>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</si>
  <si>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</si>
  <si>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</si>
  <si>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</si>
  <si>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</si>
  <si>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</si>
  <si>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</si>
  <si>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</si>
  <si>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</si>
  <si>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</si>
  <si>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</si>
  <si>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</si>
  <si>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</si>
  <si>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</si>
  <si>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</si>
  <si>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</si>
  <si>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</si>
  <si>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</si>
  <si>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</si>
  <si>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</si>
  <si>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</si>
  <si>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</si>
  <si>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</si>
  <si>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</si>
  <si>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</si>
  <si>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</si>
  <si>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</si>
  <si>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</si>
  <si>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</si>
  <si>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</si>
  <si>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</si>
  <si>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</si>
  <si>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</si>
  <si>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</si>
  <si>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</si>
  <si>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</si>
  <si>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</si>
  <si>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</si>
  <si>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</si>
  <si>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</si>
  <si>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</si>
  <si>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</si>
  <si>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</si>
  <si>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</si>
  <si>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</si>
  <si>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</si>
  <si>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</si>
  <si>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</si>
  <si>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</si>
  <si>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</si>
  <si>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</si>
  <si>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</si>
  <si>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</si>
  <si>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</si>
  <si>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</si>
  <si>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</si>
  <si>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</si>
  <si>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</si>
  <si>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</si>
  <si>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</si>
  <si>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</si>
  <si>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</si>
  <si>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</si>
  <si>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</si>
  <si>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</si>
  <si>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</si>
  <si>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</si>
  <si>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</si>
  <si>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</si>
  <si>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</si>
  <si>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</si>
  <si>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</si>
  <si>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</si>
  <si>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</si>
  <si>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</si>
  <si>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</si>
  <si>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</si>
  <si>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</si>
  <si>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</si>
  <si>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</si>
  <si>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</si>
  <si>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</si>
  <si>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</si>
  <si>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</si>
  <si>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</si>
  <si>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</si>
  <si>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</si>
  <si>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</si>
  <si>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</si>
  <si>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</si>
  <si>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</si>
  <si>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</si>
  <si>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</si>
  <si>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</si>
  <si>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</si>
  <si>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</si>
  <si>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</si>
  <si>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</si>
  <si>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</si>
  <si>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</si>
  <si>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</si>
  <si>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</si>
  <si>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</si>
  <si>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</si>
  <si>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</si>
  <si>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</si>
  <si>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</si>
  <si>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</si>
  <si>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</si>
  <si>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</si>
  <si>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</si>
  <si>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</si>
  <si>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</si>
  <si>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</si>
  <si>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</si>
  <si>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</si>
  <si>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</si>
  <si>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</si>
  <si>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</si>
  <si>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</si>
  <si>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</si>
  <si>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</si>
  <si>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</si>
  <si>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</si>
  <si>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</si>
  <si>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</si>
  <si>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</si>
  <si>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</si>
  <si>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</si>
  <si>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</si>
  <si>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</si>
  <si>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</si>
  <si>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</si>
  <si>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</si>
  <si>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</si>
  <si>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</si>
  <si>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</si>
  <si>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</si>
  <si>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</si>
  <si>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</si>
  <si>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</si>
  <si>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</si>
  <si>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</si>
  <si>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</si>
  <si>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</si>
  <si>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</si>
  <si>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</si>
  <si>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</si>
  <si>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</si>
  <si>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</si>
  <si>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</si>
  <si>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</si>
  <si>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</si>
  <si>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</si>
  <si>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</si>
  <si>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</si>
  <si>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</si>
  <si>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</si>
  <si>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</si>
  <si>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</si>
  <si>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</si>
  <si>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</si>
  <si>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</si>
  <si>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</si>
  <si>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</si>
  <si>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</si>
  <si>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</si>
  <si>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</si>
  <si>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</si>
  <si>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</si>
  <si>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</si>
  <si>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</si>
  <si>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</si>
  <si>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</si>
  <si>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</si>
  <si>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</si>
  <si>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</si>
  <si>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</si>
  <si>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</si>
  <si>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</si>
  <si>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</si>
  <si>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</si>
  <si>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</si>
  <si>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</si>
  <si>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</si>
  <si>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</si>
  <si>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</si>
  <si>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</si>
  <si>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</si>
  <si>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</si>
  <si>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</si>
  <si>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</si>
  <si>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</si>
  <si>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</si>
  <si>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</si>
  <si>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</si>
  <si>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</si>
  <si>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</si>
  <si>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</si>
  <si>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</si>
  <si>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</si>
  <si>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</si>
  <si>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</si>
  <si>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</si>
  <si>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</si>
  <si>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</si>
  <si>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</si>
  <si>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</si>
  <si>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</si>
  <si>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</si>
  <si>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</si>
  <si>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</si>
  <si>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</si>
  <si>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</si>
  <si>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</si>
  <si>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</si>
  <si>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</si>
  <si>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</si>
  <si>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</si>
  <si>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</si>
  <si>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</si>
  <si>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</si>
  <si>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</si>
  <si>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</si>
  <si>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</si>
  <si>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</si>
  <si>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</si>
  <si>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</si>
  <si>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</si>
  <si>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</si>
  <si>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</si>
  <si>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</si>
  <si>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</si>
  <si>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</si>
  <si>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</si>
  <si>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</si>
  <si>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</si>
  <si>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</si>
  <si>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</si>
  <si>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</si>
  <si>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</si>
  <si>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</si>
  <si>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</si>
  <si>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</si>
  <si>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</si>
  <si>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</si>
  <si>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</si>
  <si>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</si>
  <si>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</si>
  <si>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</si>
  <si>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</si>
  <si>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</si>
  <si>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</si>
  <si>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</si>
  <si>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</si>
  <si>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</si>
  <si>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</si>
  <si>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</si>
  <si>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</si>
  <si>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</si>
  <si>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</si>
  <si>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</si>
  <si>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</si>
  <si>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</si>
  <si>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</si>
  <si>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</si>
  <si>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</si>
  <si>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</si>
  <si>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</si>
  <si>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</si>
  <si>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</si>
  <si>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</si>
  <si>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</si>
  <si>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</si>
  <si>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</si>
  <si>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</si>
  <si>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</si>
  <si>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</si>
  <si>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</si>
  <si>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</si>
  <si>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</si>
  <si>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</si>
  <si>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</si>
  <si>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</si>
  <si>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</si>
  <si>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</si>
  <si>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</si>
  <si>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</si>
  <si>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</si>
  <si>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</si>
  <si>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</si>
  <si>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</si>
  <si>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</si>
  <si>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</si>
  <si>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</si>
  <si>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</si>
  <si>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</si>
  <si>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</si>
  <si>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</si>
  <si>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</si>
  <si>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</si>
  <si>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</si>
  <si>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</si>
  <si>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</si>
  <si>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</si>
  <si>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</si>
  <si>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</si>
  <si>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</si>
  <si>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</si>
  <si>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</si>
  <si>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</si>
  <si>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</si>
  <si>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</si>
  <si>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</si>
  <si>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</si>
  <si>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</si>
  <si>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</si>
  <si>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</si>
  <si>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</si>
  <si>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</si>
  <si>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</si>
  <si>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</si>
  <si>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</si>
  <si>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</si>
  <si>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</si>
  <si>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</si>
  <si>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</si>
  <si>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</si>
  <si>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</si>
  <si>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</si>
  <si>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</si>
  <si>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</si>
  <si>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</si>
  <si>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</si>
  <si>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</si>
  <si>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</si>
  <si>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</si>
  <si>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</si>
  <si>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</si>
  <si>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</si>
  <si>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</si>
  <si>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</si>
  <si>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</si>
  <si>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</si>
  <si>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</si>
  <si>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</si>
  <si>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</si>
  <si>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</si>
  <si>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</si>
  <si>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</si>
  <si>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</si>
  <si>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</si>
  <si>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</si>
  <si>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</si>
  <si>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</si>
  <si>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</si>
  <si>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</si>
  <si>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</si>
  <si>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</si>
  <si>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</si>
  <si>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</si>
  <si>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</si>
  <si>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</si>
  <si>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</si>
  <si>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</si>
  <si>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</si>
  <si>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</si>
  <si>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</si>
  <si>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</si>
  <si>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</si>
  <si>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</si>
  <si>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</si>
  <si>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</si>
  <si>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</si>
  <si>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</si>
  <si>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</si>
  <si>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</si>
  <si>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</si>
  <si>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</si>
  <si>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</si>
  <si>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</si>
  <si>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</si>
  <si>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</si>
  <si>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</si>
  <si>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</si>
  <si>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</si>
  <si>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</si>
  <si>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</si>
  <si>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</si>
  <si>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</si>
  <si>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</si>
  <si>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</si>
  <si>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</si>
  <si>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</si>
  <si>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</si>
  <si>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</si>
  <si>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</si>
  <si>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</si>
  <si>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</si>
  <si>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</si>
  <si>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</si>
  <si>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</si>
  <si>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</si>
  <si>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</si>
  <si>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</si>
  <si>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</si>
  <si>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</si>
  <si>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</si>
  <si>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</si>
  <si>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</si>
  <si>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</si>
  <si>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</si>
  <si>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</si>
  <si>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</si>
  <si>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</si>
  <si>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</si>
  <si>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</si>
  <si>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</si>
  <si>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</si>
  <si>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</si>
  <si>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</si>
  <si>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</si>
  <si>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</si>
  <si>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</si>
  <si>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</si>
  <si>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</si>
  <si>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</si>
  <si>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</si>
  <si>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</si>
  <si>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</si>
  <si>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</si>
  <si>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</si>
  <si>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</si>
  <si>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</si>
  <si>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</si>
  <si>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</si>
  <si>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</si>
  <si>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</si>
  <si>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</si>
  <si>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</si>
  <si>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</si>
  <si>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</si>
  <si>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</si>
  <si>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</si>
  <si>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</si>
  <si>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</si>
  <si>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</si>
  <si>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</si>
  <si>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</si>
  <si>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</si>
  <si>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</si>
  <si>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</si>
  <si>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</si>
  <si>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</si>
  <si>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</si>
  <si>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</si>
  <si>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</si>
  <si>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</si>
  <si>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</si>
  <si>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</si>
  <si>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</si>
  <si>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</si>
  <si>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</si>
  <si>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</si>
  <si>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</si>
  <si>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</si>
  <si>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</si>
  <si>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</si>
  <si>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</si>
  <si>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</si>
  <si>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</si>
  <si>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</si>
  <si>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</si>
  <si>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</si>
  <si>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</si>
  <si>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</si>
  <si>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</si>
  <si>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</si>
  <si>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</si>
  <si>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</si>
  <si>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</si>
  <si>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</si>
  <si>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</si>
  <si>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</si>
  <si>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</si>
  <si>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</si>
  <si>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</si>
  <si>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</si>
  <si>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</si>
  <si>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</si>
  <si>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</si>
  <si>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</si>
  <si>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</si>
  <si>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</si>
  <si>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</si>
  <si>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</si>
  <si>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</si>
  <si>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</si>
  <si>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</si>
  <si>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</si>
  <si>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</si>
  <si>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</si>
  <si>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</si>
  <si>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</si>
  <si>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</si>
  <si>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</si>
  <si>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</si>
  <si>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</si>
  <si>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</si>
  <si>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</si>
  <si>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</si>
  <si>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</si>
  <si>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</si>
  <si>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</si>
  <si>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</si>
  <si>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</si>
  <si>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</si>
  <si>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</si>
  <si>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</si>
  <si>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</si>
  <si>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</si>
  <si>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</si>
  <si>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</si>
  <si>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</si>
  <si>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</si>
  <si>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</si>
  <si>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</si>
  <si>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</si>
  <si>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</si>
  <si>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</si>
  <si>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</si>
  <si>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</si>
  <si>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</si>
  <si>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</si>
  <si>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</si>
  <si>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</si>
  <si>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</si>
  <si>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</si>
  <si>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</si>
  <si>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</si>
  <si>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</si>
  <si>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</si>
  <si>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</si>
  <si>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</si>
  <si>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</si>
  <si>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</si>
  <si>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</si>
  <si>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</si>
  <si>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</si>
  <si>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</si>
  <si>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</si>
  <si>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</si>
  <si>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</si>
  <si>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</si>
  <si>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</si>
  <si>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</si>
  <si>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</si>
  <si>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</si>
  <si>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</si>
  <si>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</si>
  <si>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</si>
  <si>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</si>
  <si>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</si>
  <si>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</si>
  <si>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</si>
  <si>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</si>
  <si>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</si>
  <si>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</si>
  <si>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</si>
  <si>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</si>
  <si>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</si>
  <si>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</si>
  <si>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</si>
  <si>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</si>
  <si>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</si>
  <si>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</si>
  <si>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</si>
  <si>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</si>
  <si>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</si>
  <si>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</si>
  <si>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</si>
  <si>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</si>
  <si>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</si>
  <si>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</si>
  <si>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</si>
  <si>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</si>
  <si>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</si>
  <si>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</si>
  <si>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</si>
  <si>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</si>
  <si>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</si>
  <si>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</si>
  <si>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</si>
  <si>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</si>
  <si>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</si>
  <si>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</si>
  <si>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</si>
  <si>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</si>
  <si>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</si>
  <si>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</si>
  <si>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</si>
  <si>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</si>
  <si>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</si>
  <si>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</si>
  <si>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</si>
  <si>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</si>
  <si>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</si>
  <si>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</si>
  <si>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</si>
  <si>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</si>
  <si>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</si>
  <si>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</si>
  <si>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</si>
  <si>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</si>
  <si>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</si>
  <si>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</si>
  <si>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</si>
  <si>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</si>
  <si>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</si>
  <si>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</si>
  <si>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</si>
  <si>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</si>
  <si>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</si>
  <si>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</si>
  <si>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</si>
  <si>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</si>
  <si>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</si>
  <si>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</si>
  <si>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</si>
  <si>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</si>
  <si>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</si>
  <si>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</si>
  <si>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</si>
  <si>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</si>
  <si>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</si>
  <si>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</si>
  <si>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</si>
  <si>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</si>
  <si>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</si>
  <si>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</si>
  <si>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</si>
  <si>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</si>
  <si>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</si>
  <si>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</si>
  <si>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</si>
  <si>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</si>
  <si>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</si>
  <si>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</si>
  <si>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</si>
  <si>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</si>
  <si>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</si>
  <si>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</si>
  <si>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</si>
  <si>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</si>
  <si>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</si>
  <si>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</si>
  <si>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</si>
  <si>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</si>
  <si>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</si>
  <si>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</si>
  <si>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</si>
  <si>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</si>
  <si>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</si>
  <si>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</si>
  <si>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</si>
  <si>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</si>
  <si>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</si>
  <si>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</si>
  <si>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</si>
  <si>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</si>
  <si>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</si>
  <si>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</si>
  <si>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</si>
  <si>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</si>
  <si>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</si>
  <si>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</si>
  <si>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</si>
  <si>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</si>
  <si>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</si>
  <si>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</si>
  <si>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</si>
  <si>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</si>
  <si>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</si>
  <si>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</si>
  <si>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</si>
  <si>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</si>
  <si>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</si>
  <si>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</si>
  <si>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</si>
  <si>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</si>
  <si>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</si>
  <si>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</si>
  <si>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</si>
  <si>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</si>
  <si>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</si>
  <si>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</si>
  <si>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</si>
  <si>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</si>
  <si>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</si>
  <si>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</si>
  <si>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</si>
  <si>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</si>
  <si>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</si>
  <si>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</si>
  <si>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</si>
  <si>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</si>
  <si>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</si>
  <si>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</si>
  <si>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</si>
  <si>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</si>
  <si>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</si>
  <si>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</si>
  <si>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</si>
  <si>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</si>
  <si>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</si>
  <si>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</si>
  <si>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</si>
  <si>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</si>
  <si>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</si>
  <si>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</si>
  <si>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</si>
  <si>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</si>
  <si>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</si>
  <si>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</si>
  <si>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</si>
  <si>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</si>
  <si>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</si>
  <si>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</si>
  <si>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</si>
  <si>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</si>
  <si>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</si>
  <si>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</si>
  <si>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</si>
  <si>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</si>
  <si>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</si>
  <si>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</si>
  <si>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</si>
  <si>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</si>
  <si>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</si>
  <si>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</si>
  <si>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</si>
  <si>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</si>
  <si>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</si>
  <si>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</si>
  <si>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</si>
  <si>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</si>
  <si>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</si>
  <si>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</si>
  <si>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</si>
  <si>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</si>
  <si>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</si>
  <si>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</si>
  <si>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</si>
  <si>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</si>
  <si>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</si>
  <si>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</si>
  <si>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</si>
  <si>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</si>
  <si>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</si>
  <si>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</si>
  <si>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</si>
  <si>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</si>
  <si>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</si>
  <si>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</si>
  <si>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</si>
  <si>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</si>
  <si>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</si>
  <si>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</si>
  <si>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</si>
  <si>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</si>
  <si>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</si>
  <si>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</si>
  <si>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</si>
  <si>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</si>
  <si>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</si>
  <si>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</si>
  <si>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</si>
  <si>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</si>
  <si>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</si>
  <si>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</si>
  <si>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</si>
  <si>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</si>
  <si>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</si>
  <si>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</si>
  <si>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</si>
  <si>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</si>
  <si>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</si>
  <si>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</si>
  <si>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</si>
  <si>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</si>
  <si>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</si>
  <si>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</si>
  <si>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</si>
  <si>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</si>
  <si>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</si>
  <si>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</si>
  <si>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</si>
  <si>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</si>
  <si>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</si>
  <si>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</si>
  <si>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</si>
  <si>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</si>
  <si>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</si>
  <si>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</si>
  <si>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</si>
  <si>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</si>
  <si>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</si>
  <si>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</si>
  <si>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</si>
  <si>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</si>
  <si>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</si>
  <si>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</si>
  <si>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</si>
  <si>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</si>
  <si>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</si>
  <si>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</si>
  <si>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</si>
  <si>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</si>
  <si>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</si>
  <si>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</si>
  <si>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</si>
  <si>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</si>
  <si>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</si>
  <si>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</si>
  <si>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</si>
  <si>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</si>
  <si>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</si>
  <si>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</si>
  <si>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</si>
  <si>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</si>
  <si>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</si>
  <si>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</si>
  <si>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</si>
  <si>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</si>
  <si>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</si>
  <si>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</si>
  <si>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</si>
  <si>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</si>
  <si>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</si>
  <si>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</si>
  <si>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</si>
  <si>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</si>
  <si>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</si>
  <si>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</si>
  <si>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</si>
  <si>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</si>
  <si>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</si>
  <si>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</si>
  <si>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</si>
  <si>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</si>
  <si>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</si>
  <si>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</si>
  <si>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</si>
  <si>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</si>
  <si>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</si>
  <si>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</si>
  <si>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</si>
  <si>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</si>
  <si>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</si>
  <si>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</si>
  <si>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</si>
  <si>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</si>
  <si>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</si>
  <si>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</si>
  <si>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</si>
  <si>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</si>
  <si>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</si>
  <si>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</si>
  <si>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</si>
  <si>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</si>
  <si>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</si>
  <si>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</si>
  <si>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</si>
  <si>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</si>
  <si>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</si>
  <si>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</si>
  <si>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</si>
  <si>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</si>
  <si>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</si>
  <si>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</si>
  <si>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</si>
  <si>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</si>
  <si>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</si>
  <si>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</si>
  <si>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</si>
  <si>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</si>
  <si>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</si>
  <si>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</si>
  <si>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</si>
  <si>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</si>
  <si>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</si>
  <si>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</si>
  <si>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</si>
  <si>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</si>
  <si>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</si>
  <si>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</si>
  <si>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</si>
  <si>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</si>
  <si>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</si>
  <si>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</si>
  <si>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</si>
  <si>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</si>
  <si>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</si>
  <si>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</si>
  <si>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</si>
  <si>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</si>
  <si>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</si>
  <si>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</si>
  <si>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</si>
  <si>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</si>
  <si>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</si>
  <si>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</si>
  <si>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</si>
  <si>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</si>
  <si>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</si>
  <si>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</si>
  <si>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</si>
  <si>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</si>
  <si>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</si>
  <si>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</si>
  <si>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</si>
  <si>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</si>
  <si>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</si>
  <si>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</si>
  <si>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</si>
  <si>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</si>
  <si>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</si>
  <si>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</si>
  <si>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</si>
  <si>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</si>
  <si>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</si>
  <si>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</si>
  <si>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</si>
  <si>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</si>
  <si>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</si>
  <si>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</si>
  <si>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</si>
  <si>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</si>
  <si>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</si>
  <si>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</si>
  <si>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</si>
  <si>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</si>
  <si>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</si>
  <si>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</si>
  <si>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</si>
  <si>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</si>
  <si>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</si>
  <si>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</si>
  <si>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</si>
  <si>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</si>
  <si>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</si>
  <si>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</si>
  <si>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</si>
  <si>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</si>
  <si>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</si>
  <si>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</si>
  <si>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</si>
  <si>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</si>
  <si>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</si>
  <si>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</si>
  <si>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</si>
  <si>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</si>
  <si>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</si>
  <si>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</si>
  <si>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</si>
  <si>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</si>
  <si>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</si>
  <si>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</si>
  <si>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</si>
  <si>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</si>
  <si>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</si>
  <si>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</si>
  <si>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</si>
  <si>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</si>
  <si>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</si>
  <si>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</si>
  <si>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</si>
  <si>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</si>
  <si>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</si>
  <si>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</si>
  <si>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</si>
  <si>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</si>
  <si>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</si>
  <si>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</si>
  <si>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</si>
  <si>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</si>
  <si>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</si>
  <si>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</si>
  <si>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</si>
  <si>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</si>
  <si>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</si>
  <si>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</si>
  <si>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</si>
  <si>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</si>
  <si>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</si>
  <si>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</si>
  <si>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</si>
  <si>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</si>
  <si>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</si>
  <si>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</si>
  <si>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</si>
  <si>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</si>
  <si>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</si>
  <si>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</si>
  <si>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</si>
  <si>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</si>
  <si>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</si>
  <si>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</si>
  <si>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</si>
  <si>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</si>
  <si>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</si>
  <si>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</si>
  <si>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</si>
  <si>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</si>
  <si>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</si>
  <si>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</si>
  <si>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</si>
  <si>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</si>
  <si>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</si>
  <si>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</si>
  <si>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</si>
  <si>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</si>
  <si>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</si>
  <si>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</si>
  <si>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</si>
  <si>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</si>
  <si>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</si>
  <si>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</si>
  <si>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</si>
  <si>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</si>
  <si>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</si>
  <si>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</si>
  <si>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</si>
  <si>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</si>
  <si>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</si>
  <si>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</si>
  <si>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</si>
  <si>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</si>
  <si>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</si>
  <si>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</si>
  <si>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</si>
  <si>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</si>
  <si>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</si>
  <si>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</si>
  <si>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</si>
  <si>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</si>
  <si>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</si>
  <si>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</si>
  <si>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</si>
  <si>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</si>
  <si>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</si>
  <si>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</si>
  <si>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</si>
  <si>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</si>
  <si>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</si>
  <si>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</si>
  <si>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</si>
  <si>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</si>
  <si>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</si>
  <si>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</si>
  <si>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</si>
  <si>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</si>
  <si>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</si>
  <si>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</si>
  <si>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</si>
  <si>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</si>
  <si>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</si>
  <si>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</si>
  <si>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</si>
  <si>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</si>
  <si>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</si>
  <si>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</si>
  <si>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</si>
  <si>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</si>
  <si>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</si>
  <si>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</si>
  <si>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</si>
  <si>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</si>
  <si>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</si>
  <si>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</si>
  <si>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</si>
  <si>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</si>
  <si>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</si>
  <si>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</si>
  <si>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</si>
  <si>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</si>
  <si>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</si>
  <si>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</si>
  <si>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</si>
  <si>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</si>
  <si>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</si>
  <si>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</si>
  <si>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</si>
  <si>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</si>
  <si>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</si>
  <si>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</si>
  <si>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</si>
  <si>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</si>
  <si>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</si>
  <si>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</si>
  <si>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</si>
  <si>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</si>
  <si>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</si>
  <si>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</si>
  <si>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</si>
  <si>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</si>
  <si>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</si>
  <si>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</si>
  <si>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</si>
  <si>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</si>
  <si>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</si>
  <si>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</si>
  <si>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</si>
  <si>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</si>
  <si>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</si>
  <si>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</si>
  <si>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</si>
  <si>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</si>
  <si>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</si>
  <si>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</si>
  <si>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</si>
  <si>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</si>
  <si>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</si>
  <si>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</si>
  <si>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</si>
  <si>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</si>
  <si>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</si>
  <si>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</si>
  <si>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</si>
  <si>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</si>
  <si>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</si>
  <si>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</si>
  <si>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</si>
  <si>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</si>
  <si>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</si>
  <si>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</si>
  <si>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</si>
  <si>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</si>
  <si>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</si>
  <si>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</si>
  <si>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</si>
  <si>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</si>
  <si>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</si>
  <si>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</si>
  <si>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</si>
  <si>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</si>
  <si>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</si>
  <si>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</si>
  <si>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</si>
  <si>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</si>
  <si>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</si>
  <si>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</si>
  <si>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</si>
  <si>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</si>
  <si>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</si>
  <si>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</si>
  <si>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</si>
  <si>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</si>
  <si>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</si>
  <si>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</si>
  <si>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</si>
  <si>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</si>
  <si>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</si>
  <si>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</si>
  <si>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</si>
  <si>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</si>
  <si>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</si>
  <si>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</si>
  <si>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</si>
  <si>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</si>
  <si>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</si>
  <si>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</si>
  <si>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</si>
  <si>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</si>
  <si>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</si>
  <si>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</si>
  <si>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</si>
  <si>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</si>
  <si>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</si>
  <si>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</si>
  <si>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</si>
  <si>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</si>
  <si>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</si>
  <si>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</si>
  <si>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</si>
  <si>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</si>
  <si>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</si>
  <si>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</si>
  <si>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</si>
  <si>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</si>
  <si>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</si>
  <si>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</si>
  <si>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</si>
  <si>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</si>
  <si>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</si>
  <si>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</si>
  <si>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</si>
  <si>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</si>
  <si>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</si>
  <si>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</si>
  <si>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</si>
  <si>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</si>
  <si>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</si>
  <si>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</si>
  <si>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</si>
  <si>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</si>
  <si>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</si>
  <si>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</si>
  <si>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</si>
  <si>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</si>
  <si>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</si>
  <si>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</si>
  <si>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</si>
  <si>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</si>
  <si>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</si>
  <si>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</si>
  <si>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</si>
  <si>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</si>
  <si>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</si>
  <si>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</si>
  <si>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</si>
  <si>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</si>
  <si>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</si>
  <si>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</si>
  <si>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</si>
  <si>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</si>
  <si>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</si>
  <si>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</si>
  <si>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</si>
  <si>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</si>
  <si>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</si>
  <si>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</si>
  <si>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</si>
  <si>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</si>
  <si>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</si>
  <si>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</si>
  <si>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</si>
  <si>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</si>
  <si>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</si>
  <si>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</si>
  <si>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</si>
  <si>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</si>
  <si>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</si>
  <si>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</si>
  <si>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</si>
  <si>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</si>
  <si>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</si>
  <si>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</si>
  <si>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</si>
  <si>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</si>
  <si>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</si>
  <si>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</si>
  <si>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</si>
  <si>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</si>
  <si>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</si>
  <si>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</si>
  <si>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</si>
  <si>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</si>
  <si>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</si>
  <si>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</si>
  <si>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</si>
  <si>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</si>
  <si>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</si>
  <si>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</si>
  <si>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</si>
  <si>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</si>
  <si>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</si>
  <si>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</si>
  <si>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</si>
  <si>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</si>
  <si>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</si>
  <si>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</si>
  <si>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</si>
  <si>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</si>
  <si>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</si>
  <si>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</si>
  <si>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</si>
  <si>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</si>
  <si>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</si>
  <si>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</si>
  <si>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</si>
  <si>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</si>
  <si>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</si>
  <si>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</si>
  <si>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</si>
  <si>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</si>
  <si>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</si>
  <si>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</si>
  <si>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</si>
  <si>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</si>
  <si>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</si>
  <si>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</si>
  <si>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</si>
  <si>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</si>
  <si>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</si>
  <si>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</si>
  <si>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</si>
  <si>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</si>
  <si>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</si>
  <si>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</si>
  <si>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</si>
  <si>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</si>
  <si>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</si>
  <si>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</si>
  <si>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</si>
  <si>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</si>
  <si>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</si>
  <si>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</si>
  <si>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</si>
  <si>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</si>
  <si>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</si>
  <si>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</si>
  <si>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</si>
  <si>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</si>
  <si>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</si>
  <si>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</si>
  <si>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</si>
  <si>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</si>
  <si>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</si>
  <si>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</si>
  <si>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</si>
  <si>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</si>
  <si>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</si>
  <si>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</si>
  <si>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</si>
  <si>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</si>
  <si>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</si>
  <si>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</si>
  <si>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</si>
  <si>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</si>
  <si>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</si>
  <si>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</si>
  <si>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</si>
  <si>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</si>
  <si>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</si>
  <si>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</si>
  <si>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</si>
  <si>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</si>
  <si>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</si>
  <si>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</si>
  <si>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</si>
  <si>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</si>
  <si>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</si>
  <si>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</si>
  <si>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</si>
  <si>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</si>
  <si>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</si>
  <si>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</si>
  <si>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</si>
  <si>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</si>
  <si>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</si>
  <si>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</si>
  <si>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</si>
  <si>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</si>
  <si>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</si>
  <si>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</si>
  <si>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</si>
  <si>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</si>
  <si>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</si>
  <si>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</si>
  <si>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</si>
  <si>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</si>
  <si>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</si>
  <si>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</si>
  <si>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</si>
  <si>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</si>
  <si>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</si>
  <si>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</si>
  <si>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</si>
  <si>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</si>
  <si>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</si>
  <si>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</si>
  <si>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</si>
  <si>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</si>
  <si>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</si>
  <si>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</si>
  <si>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</si>
  <si>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</si>
  <si>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</si>
  <si>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</si>
  <si>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</si>
  <si>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</si>
  <si>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</si>
  <si>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</si>
  <si>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</si>
  <si>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</si>
  <si>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</si>
  <si>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</si>
  <si>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</si>
  <si>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</si>
  <si>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</si>
  <si>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</si>
  <si>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</si>
  <si>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</si>
  <si>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</si>
  <si>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</si>
  <si>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</si>
  <si>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</si>
  <si>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</si>
  <si>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</si>
  <si>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</si>
  <si>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</si>
  <si>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</si>
  <si>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</si>
  <si>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</si>
  <si>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</si>
  <si>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</si>
  <si>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</si>
  <si>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</si>
  <si>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</si>
  <si>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</si>
  <si>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</si>
  <si>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</si>
  <si>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</si>
  <si>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</si>
  <si>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</si>
  <si>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</si>
  <si>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</si>
  <si>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</si>
  <si>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</si>
  <si>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</si>
  <si>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</si>
  <si>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</si>
  <si>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</si>
  <si>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</si>
  <si>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</si>
  <si>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</si>
  <si>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</si>
  <si>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</si>
  <si>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</si>
  <si>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</si>
  <si>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</si>
  <si>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</si>
  <si>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</si>
  <si>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</si>
  <si>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</si>
  <si>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</si>
  <si>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</si>
  <si>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</si>
  <si>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</si>
  <si>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</si>
  <si>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</si>
  <si>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</si>
  <si>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</si>
  <si>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</si>
  <si>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</si>
  <si>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</si>
  <si>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</si>
  <si>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</si>
  <si>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</si>
  <si>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</si>
  <si>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</si>
  <si>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</si>
  <si>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</si>
  <si>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</si>
  <si>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</si>
  <si>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</si>
  <si>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</si>
  <si>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</si>
  <si>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</si>
  <si>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</si>
  <si>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</si>
  <si>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</si>
  <si>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</si>
  <si>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</si>
  <si>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</si>
  <si>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</si>
  <si>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</si>
  <si>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</si>
  <si>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</si>
  <si>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</si>
  <si>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</si>
  <si>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</si>
  <si>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</si>
  <si>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</si>
  <si>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</si>
  <si>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</si>
  <si>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</si>
  <si>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</si>
  <si>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</si>
  <si>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</si>
  <si>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</si>
  <si>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</si>
  <si>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</si>
  <si>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</si>
  <si>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</si>
  <si>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</si>
  <si>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</si>
  <si>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</si>
  <si>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</si>
  <si>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</si>
  <si>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</si>
  <si>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</si>
  <si>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</si>
  <si>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</si>
  <si>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</si>
  <si>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</si>
  <si>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</si>
  <si>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</si>
  <si>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</si>
  <si>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</si>
  <si>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</si>
  <si>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</si>
  <si>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</si>
  <si>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</si>
  <si>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</si>
  <si>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</si>
  <si>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</si>
  <si>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</si>
  <si>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</si>
  <si>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</si>
  <si>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</si>
  <si>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</si>
  <si>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</si>
  <si>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</si>
  <si>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</si>
  <si>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</si>
  <si>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</si>
  <si>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</si>
  <si>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</si>
  <si>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</si>
  <si>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</si>
  <si>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</si>
  <si>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</si>
  <si>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</si>
  <si>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</si>
  <si>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</si>
  <si>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</si>
  <si>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</si>
  <si>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</si>
  <si>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</si>
  <si>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</si>
  <si>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</si>
  <si>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</si>
  <si>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</si>
  <si>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</si>
  <si>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</si>
  <si>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</si>
  <si>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</si>
  <si>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</si>
  <si>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</si>
  <si>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</si>
  <si>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</si>
  <si>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</si>
  <si>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</si>
  <si>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</si>
  <si>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</si>
  <si>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</si>
  <si>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</si>
  <si>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</si>
  <si>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</si>
  <si>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</si>
  <si>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</si>
  <si>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</si>
  <si>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</si>
  <si>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</si>
  <si>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</si>
  <si>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</si>
  <si>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</si>
  <si>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</si>
  <si>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</si>
  <si>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</si>
  <si>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</si>
  <si>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</si>
  <si>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</si>
  <si>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</si>
  <si>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</si>
  <si>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</si>
  <si>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</si>
  <si>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</si>
  <si>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</si>
  <si>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</si>
  <si>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</si>
  <si>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</si>
  <si>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</si>
  <si>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</si>
  <si>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</si>
  <si>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</si>
  <si>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</si>
  <si>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</si>
  <si>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</si>
  <si>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</si>
  <si>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</si>
  <si>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</si>
  <si>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</si>
  <si>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</si>
  <si>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</si>
  <si>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</si>
  <si>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</si>
  <si>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</si>
  <si>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</si>
  <si>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</si>
  <si>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</si>
  <si>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</si>
  <si>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</si>
  <si>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</si>
  <si>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</si>
  <si>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</si>
  <si>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</si>
  <si>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</si>
  <si>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</si>
  <si>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</si>
  <si>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</si>
  <si>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</si>
  <si>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</si>
  <si>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</si>
  <si>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</si>
  <si>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</si>
  <si>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</si>
  <si>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</si>
  <si>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</si>
  <si>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</si>
  <si>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</si>
  <si>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</si>
  <si>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</si>
  <si>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</si>
  <si>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</si>
  <si>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</si>
  <si>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</si>
  <si>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</si>
  <si>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</si>
  <si>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</si>
  <si>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</si>
  <si>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</si>
  <si>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</si>
  <si>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</si>
  <si>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</si>
  <si>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</si>
  <si>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</si>
  <si>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</si>
  <si>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</si>
  <si>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</si>
  <si>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</si>
  <si>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</si>
  <si>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</si>
  <si>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</si>
  <si>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</si>
  <si>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</si>
  <si>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</si>
  <si>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</si>
  <si>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</si>
  <si>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</si>
  <si>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</si>
  <si>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</si>
  <si>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</si>
  <si>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</si>
  <si>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</si>
  <si>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</si>
  <si>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</si>
  <si>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</si>
  <si>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</si>
  <si>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</si>
  <si>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</si>
  <si>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</si>
  <si>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</si>
  <si>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</si>
  <si>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</si>
  <si>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</si>
  <si>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</si>
  <si>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</si>
  <si>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</si>
  <si>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</si>
  <si>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</si>
  <si>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</si>
  <si>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</si>
  <si>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</si>
  <si>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</si>
  <si>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</si>
  <si>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</si>
  <si>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</si>
  <si>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</si>
  <si>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</si>
  <si>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</si>
  <si>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</si>
  <si>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</si>
  <si>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</si>
  <si>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</si>
  <si>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</si>
  <si>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</si>
  <si>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</si>
  <si>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</si>
  <si>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</si>
  <si>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</si>
  <si>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</si>
  <si>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</si>
  <si>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</si>
  <si>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</si>
  <si>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</si>
  <si>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</si>
  <si>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</si>
  <si>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</si>
  <si>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</si>
  <si>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</si>
  <si>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</si>
  <si>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</si>
  <si>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</si>
  <si>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</si>
  <si>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</si>
  <si>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</si>
  <si>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</si>
  <si>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</si>
  <si>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</si>
  <si>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</si>
  <si>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</si>
  <si>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</si>
  <si>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</si>
  <si>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</si>
  <si>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</si>
  <si>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</si>
  <si>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</si>
  <si>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</si>
  <si>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</si>
  <si>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</si>
  <si>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</si>
  <si>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</si>
  <si>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</si>
  <si>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</si>
  <si>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</si>
  <si>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</si>
  <si>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</si>
  <si>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</si>
  <si>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</si>
  <si>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</si>
  <si>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</si>
  <si>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</si>
  <si>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</si>
  <si>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</si>
  <si>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</si>
  <si>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</si>
  <si>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</si>
  <si>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</si>
  <si>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</si>
  <si>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</si>
  <si>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</si>
  <si>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</si>
  <si>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</si>
  <si>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</si>
  <si>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</si>
  <si>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</si>
  <si>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</si>
  <si>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</si>
  <si>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</si>
  <si>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</si>
  <si>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</si>
  <si>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</si>
  <si>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</si>
  <si>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</si>
  <si>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</si>
  <si>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</si>
  <si>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</si>
  <si>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</si>
  <si>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</si>
  <si>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</si>
  <si>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</si>
  <si>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</si>
  <si>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</si>
  <si>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</si>
  <si>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</si>
  <si>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</si>
  <si>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</si>
  <si>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</si>
  <si>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</si>
  <si>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</si>
  <si>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</si>
  <si>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</si>
  <si>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</si>
  <si>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</si>
  <si>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</si>
  <si>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</si>
  <si>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</si>
  <si>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</si>
  <si>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</si>
  <si>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</si>
  <si>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</si>
  <si>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</si>
  <si>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</si>
  <si>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</si>
  <si>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</si>
  <si>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</si>
  <si>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</si>
  <si>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</si>
  <si>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</si>
  <si>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</si>
  <si>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</si>
  <si>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</si>
  <si>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</si>
  <si>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</si>
  <si>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</si>
  <si>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</si>
  <si>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</si>
  <si>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</si>
  <si>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</si>
  <si>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</si>
  <si>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</si>
  <si>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</si>
  <si>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</si>
  <si>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</si>
  <si>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</si>
  <si>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</si>
  <si>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</si>
  <si>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</si>
  <si>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</si>
  <si>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</si>
  <si>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</si>
  <si>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</si>
  <si>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</si>
  <si>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</si>
  <si>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</si>
  <si>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</si>
  <si>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</si>
  <si>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</si>
  <si>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</si>
  <si>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</si>
  <si>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</si>
  <si>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</si>
  <si>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</si>
  <si>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</si>
  <si>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</si>
  <si>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</si>
  <si>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</si>
  <si>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</si>
  <si>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</si>
  <si>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</si>
  <si>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</si>
  <si>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</si>
  <si>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</si>
  <si>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</si>
  <si>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</si>
  <si>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</si>
  <si>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</si>
  <si>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</si>
  <si>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</si>
  <si>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</si>
  <si>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</si>
  <si>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</si>
  <si>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</si>
  <si>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</si>
  <si>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</si>
  <si>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</si>
  <si>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</si>
  <si>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</si>
  <si>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</si>
  <si>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</si>
  <si>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</si>
  <si>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</si>
  <si>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</si>
  <si>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</si>
  <si>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</si>
  <si>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</si>
  <si>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</si>
  <si>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</si>
  <si>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</si>
  <si>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</si>
  <si>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</si>
  <si>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</si>
  <si>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</si>
  <si>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</si>
  <si>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</si>
  <si>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</si>
  <si>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</si>
  <si>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</si>
  <si>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</si>
  <si>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</si>
  <si>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</si>
  <si>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</si>
  <si>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</si>
  <si>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</si>
  <si>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</si>
  <si>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</si>
  <si>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</si>
  <si>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</si>
  <si>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</si>
  <si>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</si>
  <si>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</si>
  <si>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</si>
  <si>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</si>
  <si>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</si>
  <si>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</si>
  <si>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</si>
  <si>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</si>
  <si>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</si>
  <si>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</si>
  <si>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</si>
  <si>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</si>
  <si>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</si>
  <si>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</si>
  <si>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</si>
  <si>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</si>
  <si>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</si>
  <si>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</si>
  <si>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</si>
  <si>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</si>
  <si>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</si>
  <si>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</si>
  <si>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</si>
  <si>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</si>
  <si>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</si>
  <si>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</si>
  <si>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</si>
  <si>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</si>
  <si>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</si>
  <si>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</si>
  <si>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</si>
  <si>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</si>
  <si>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</si>
  <si>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</si>
  <si>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</si>
  <si>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</si>
  <si>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</si>
  <si>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</si>
  <si>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</si>
  <si>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</si>
  <si>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</si>
  <si>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</si>
  <si>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</si>
  <si>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</si>
  <si>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</si>
  <si>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</si>
  <si>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</si>
  <si>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</si>
  <si>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</si>
  <si>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</si>
  <si>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</si>
  <si>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</si>
  <si>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</si>
  <si>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</si>
  <si>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</si>
  <si>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</si>
  <si>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</si>
  <si>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</si>
  <si>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</si>
  <si>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</si>
  <si>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</si>
  <si>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</si>
  <si>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</si>
  <si>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</si>
  <si>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</si>
  <si>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</si>
  <si>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</si>
  <si>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</si>
  <si>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</si>
  <si>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</si>
  <si>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</si>
  <si>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</si>
  <si>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</si>
  <si>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</si>
  <si>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</si>
  <si>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</si>
  <si>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</si>
  <si>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</si>
  <si>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</si>
  <si>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</si>
  <si>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</si>
  <si>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</si>
  <si>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</si>
  <si>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</si>
  <si>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</si>
  <si>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</si>
  <si>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</si>
  <si>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</si>
  <si>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</si>
  <si>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</si>
  <si>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</si>
  <si>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</si>
  <si>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</si>
  <si>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</si>
  <si>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</si>
  <si>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</si>
  <si>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</si>
  <si>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</si>
  <si>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</si>
  <si>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</si>
  <si>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</si>
  <si>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</si>
  <si>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</si>
  <si>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</si>
  <si>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</si>
  <si>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</si>
  <si>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</si>
  <si>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</si>
  <si>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</si>
  <si>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</si>
  <si>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</si>
  <si>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</si>
  <si>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</si>
  <si>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</si>
  <si>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</si>
  <si>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</si>
  <si>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</si>
  <si>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</si>
  <si>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</si>
  <si>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</si>
  <si>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</si>
  <si>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</si>
  <si>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</si>
  <si>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</si>
  <si>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</si>
  <si>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</si>
  <si>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</si>
  <si>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</si>
  <si>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</si>
  <si>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</si>
  <si>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</si>
  <si>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</si>
  <si>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</si>
  <si>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</si>
  <si>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</si>
  <si>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</si>
  <si>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</si>
  <si>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</si>
  <si>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</si>
  <si>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</si>
  <si>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</si>
  <si>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</si>
  <si>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</si>
  <si>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</si>
  <si>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</si>
  <si>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</si>
  <si>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</si>
  <si>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</si>
  <si>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</si>
  <si>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</si>
  <si>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</si>
  <si>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</si>
  <si>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</si>
  <si>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</si>
  <si>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</si>
  <si>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</si>
  <si>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</si>
  <si>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</si>
  <si>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</si>
  <si>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</si>
  <si>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</si>
  <si>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</si>
  <si>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</si>
  <si>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</si>
  <si>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</si>
  <si>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</si>
  <si>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</si>
  <si>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</si>
  <si>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</si>
  <si>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</si>
  <si>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</si>
  <si>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</si>
  <si>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</si>
  <si>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</si>
  <si>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</si>
  <si>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</si>
  <si>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</si>
  <si>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</si>
  <si>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</si>
  <si>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</si>
  <si>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</si>
  <si>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</si>
  <si>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</si>
  <si>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</si>
  <si>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</si>
  <si>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</si>
  <si>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</si>
  <si>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</si>
  <si>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</si>
  <si>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</si>
  <si>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</si>
  <si>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</si>
  <si>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</si>
  <si>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</si>
  <si>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</si>
  <si>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</si>
  <si>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</si>
  <si>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</si>
  <si>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</si>
  <si>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</si>
  <si>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</si>
  <si>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</si>
  <si>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</si>
  <si>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</si>
  <si>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</si>
  <si>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</si>
  <si>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</si>
  <si>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</si>
  <si>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</si>
  <si>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</si>
  <si>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</si>
  <si>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</si>
  <si>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</si>
  <si>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</si>
  <si>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</si>
  <si>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</si>
  <si>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</si>
  <si>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</si>
  <si>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</si>
  <si>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</si>
  <si>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</si>
  <si>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</si>
  <si>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</si>
  <si>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</si>
  <si>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</si>
  <si>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</si>
  <si>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</si>
  <si>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</si>
  <si>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</si>
  <si>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</si>
  <si>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</si>
  <si>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</si>
  <si>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</si>
  <si>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</si>
  <si>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</si>
  <si>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</si>
  <si>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</si>
  <si>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</si>
  <si>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</si>
  <si>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</si>
  <si>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</si>
  <si>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</si>
  <si>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</si>
  <si>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</si>
  <si>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</si>
  <si>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</si>
  <si>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</si>
  <si>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</si>
  <si>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</si>
  <si>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</si>
  <si>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</si>
  <si>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</si>
  <si>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</si>
  <si>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</si>
  <si>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</si>
  <si>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</si>
  <si>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</si>
  <si>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</si>
  <si>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</si>
  <si>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</si>
  <si>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</si>
  <si>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</si>
  <si>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</si>
  <si>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</si>
  <si>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</si>
  <si>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</si>
  <si>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</si>
  <si>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</si>
  <si>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</si>
  <si>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</si>
  <si>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</si>
  <si>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</si>
  <si>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</si>
  <si>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</si>
  <si>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</si>
  <si>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</si>
  <si>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</si>
  <si>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</si>
  <si>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</si>
  <si>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</si>
  <si>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</si>
  <si>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</si>
  <si>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</si>
  <si>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</si>
  <si>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</si>
  <si>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</si>
  <si>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</si>
  <si>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</si>
  <si>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</si>
  <si>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</si>
  <si>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</si>
  <si>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</si>
  <si>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</si>
  <si>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</si>
  <si>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</si>
  <si>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</si>
  <si>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</si>
  <si>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</si>
  <si>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</si>
  <si>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</si>
  <si>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</si>
  <si>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</si>
  <si>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</si>
  <si>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</si>
  <si>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</si>
  <si>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</si>
  <si>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</si>
  <si>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</si>
  <si>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</si>
  <si>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</si>
  <si>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</si>
  <si>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</si>
  <si>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</si>
  <si>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</si>
  <si>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</si>
  <si>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</si>
  <si>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</si>
  <si>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</si>
  <si>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</si>
  <si>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</si>
  <si>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</si>
  <si>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</si>
  <si>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</si>
  <si>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</si>
  <si>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</si>
  <si>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</si>
  <si>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</si>
  <si>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</si>
  <si>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</si>
  <si>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</si>
  <si>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</si>
  <si>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</si>
  <si>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</si>
  <si>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</si>
  <si>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</si>
  <si>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</si>
  <si>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</si>
  <si>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</si>
  <si>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</si>
  <si>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</si>
  <si>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</si>
  <si>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</si>
  <si>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</si>
  <si>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</si>
  <si>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</si>
  <si>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</si>
  <si>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</si>
  <si>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</si>
  <si>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</si>
  <si>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</si>
  <si>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</si>
  <si>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</si>
  <si>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</si>
  <si>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</si>
  <si>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</si>
  <si>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</si>
  <si>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</si>
  <si>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</si>
  <si>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</si>
  <si>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</si>
  <si>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</si>
  <si>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</si>
  <si>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</si>
  <si>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</si>
  <si>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</si>
  <si>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</si>
  <si>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</si>
  <si>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</si>
  <si>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</si>
  <si>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</si>
  <si>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</si>
  <si>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</si>
  <si>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</si>
  <si>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</si>
  <si>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</si>
  <si>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</si>
  <si>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</si>
  <si>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</si>
  <si>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</si>
  <si>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</si>
  <si>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</si>
  <si>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</si>
  <si>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</si>
  <si>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</si>
  <si>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</si>
  <si>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</si>
  <si>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</si>
  <si>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</si>
  <si>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</si>
  <si>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</si>
  <si>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</si>
  <si>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</si>
  <si>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</si>
  <si>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</si>
  <si>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</si>
  <si>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</si>
  <si>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</si>
  <si>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</si>
  <si>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</si>
  <si>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</si>
  <si>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</si>
  <si>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</si>
  <si>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</si>
  <si>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</si>
  <si>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</si>
  <si>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</si>
  <si>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</si>
  <si>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</si>
  <si>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</si>
  <si>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</si>
  <si>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</si>
  <si>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</si>
  <si>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</si>
  <si>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</si>
  <si>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</si>
  <si>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</si>
  <si>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</si>
  <si>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</si>
  <si>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</si>
  <si>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</si>
  <si>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</si>
  <si>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</si>
  <si>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</si>
  <si>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</si>
  <si>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</si>
  <si>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</si>
  <si>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</si>
  <si>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</si>
  <si>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</si>
  <si>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</si>
  <si>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</si>
  <si>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</si>
  <si>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</si>
  <si>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</si>
  <si>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</si>
  <si>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</si>
  <si>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</si>
  <si>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</si>
  <si>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</si>
  <si>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</si>
  <si>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</si>
  <si>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</si>
  <si>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</si>
  <si>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</si>
  <si>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</si>
  <si>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</si>
  <si>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</si>
  <si>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</si>
  <si>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</si>
  <si>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</si>
  <si>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</si>
  <si>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</si>
  <si>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</si>
  <si>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</si>
  <si>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</si>
  <si>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</si>
  <si>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</si>
  <si>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</si>
  <si>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</si>
  <si>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</si>
  <si>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</si>
  <si>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</si>
  <si>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</si>
  <si>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</si>
  <si>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</si>
  <si>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</si>
  <si>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</si>
  <si>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</si>
  <si>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</si>
  <si>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</si>
  <si>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</si>
  <si>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</si>
  <si>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</si>
  <si>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</si>
  <si>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</si>
  <si>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</si>
  <si>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</si>
  <si>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</si>
  <si>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</si>
  <si>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</si>
  <si>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</si>
  <si>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</si>
  <si>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</si>
  <si>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</si>
  <si>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</si>
  <si>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</si>
  <si>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</si>
  <si>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</si>
  <si>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</si>
  <si>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</si>
  <si>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</si>
  <si>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</si>
  <si>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</si>
  <si>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</si>
  <si>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</si>
  <si>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</si>
  <si>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</si>
  <si>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</si>
  <si>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</si>
  <si>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</si>
  <si>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</si>
  <si>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</si>
  <si>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</si>
  <si>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</si>
  <si>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</si>
  <si>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</si>
  <si>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</si>
  <si>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</si>
  <si>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</si>
  <si>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</si>
  <si>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</si>
  <si>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</si>
  <si>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</si>
  <si>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</si>
  <si>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</si>
  <si>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</si>
  <si>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</si>
  <si>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</si>
  <si>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</si>
  <si>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</si>
  <si>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</si>
  <si>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</si>
  <si>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</si>
  <si>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</si>
  <si>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</si>
  <si>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</si>
  <si>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</si>
  <si>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</si>
  <si>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</si>
  <si>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</si>
  <si>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</si>
  <si>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</si>
  <si>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</si>
  <si>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</si>
  <si>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</si>
  <si>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</si>
  <si>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</si>
  <si>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</si>
  <si>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</si>
  <si>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</si>
  <si>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</si>
  <si>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</si>
  <si>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</si>
  <si>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</si>
  <si>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</si>
  <si>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</si>
  <si>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</si>
  <si>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</si>
  <si>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</si>
  <si>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</si>
  <si>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</si>
  <si>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</si>
  <si>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</si>
  <si>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</si>
  <si>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</si>
  <si>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</si>
  <si>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</si>
  <si>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</si>
  <si>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</si>
  <si>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</si>
  <si>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</si>
  <si>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</si>
  <si>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</si>
  <si>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</si>
  <si>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</si>
  <si>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</si>
  <si>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</si>
  <si>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</si>
  <si>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</si>
  <si>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</si>
  <si>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</si>
  <si>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</si>
  <si>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</si>
  <si>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</si>
  <si>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</si>
  <si>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</si>
  <si>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</si>
  <si>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</si>
  <si>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</si>
  <si>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</si>
  <si>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</si>
  <si>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</si>
  <si>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</si>
  <si>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</si>
  <si>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</si>
  <si>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</si>
  <si>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</si>
  <si>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</si>
  <si>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</si>
  <si>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</si>
  <si>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</si>
  <si>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</si>
  <si>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</si>
  <si>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</si>
  <si>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</si>
  <si>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</si>
  <si>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</si>
  <si>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</si>
  <si>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</si>
  <si>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</si>
  <si>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</si>
  <si>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</si>
  <si>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</si>
  <si>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</si>
  <si>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</si>
  <si>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</si>
  <si>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</si>
  <si>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</si>
  <si>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</si>
  <si>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</si>
  <si>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</si>
  <si>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</si>
  <si>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</si>
  <si>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</si>
  <si>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</si>
  <si>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</si>
  <si>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</si>
  <si>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</si>
  <si>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</si>
  <si>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</si>
  <si>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</si>
  <si>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</si>
  <si>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</si>
  <si>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</si>
  <si>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</si>
  <si>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</si>
  <si>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</si>
  <si>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</si>
  <si>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</si>
  <si>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</si>
  <si>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</si>
  <si>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</si>
  <si>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</si>
  <si>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</si>
  <si>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</si>
  <si>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</si>
  <si>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</si>
  <si>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</si>
  <si>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</si>
  <si>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</si>
  <si>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</si>
  <si>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</si>
  <si>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</si>
  <si>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</si>
  <si>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</si>
  <si>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</si>
  <si>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</si>
  <si>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</si>
  <si>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</si>
  <si>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</si>
  <si>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</si>
  <si>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</si>
  <si>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</si>
  <si>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</si>
  <si>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</si>
  <si>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</si>
  <si>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</si>
  <si>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</si>
  <si>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</si>
  <si>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</si>
  <si>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</si>
  <si>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</si>
  <si>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</si>
  <si>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</si>
  <si>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</si>
  <si>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</si>
  <si>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</si>
  <si>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</si>
  <si>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</si>
  <si>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</si>
  <si>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</si>
  <si>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</si>
  <si>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</si>
  <si>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</si>
  <si>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</si>
  <si>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</si>
  <si>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</si>
  <si>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</si>
  <si>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</si>
  <si>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</si>
  <si>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</si>
  <si>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</si>
  <si>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</si>
  <si>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</si>
  <si>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</si>
  <si>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</si>
  <si>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</si>
  <si>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</si>
  <si>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</si>
  <si>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</si>
  <si>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</si>
  <si>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</si>
  <si>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</si>
  <si>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</si>
  <si>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</si>
  <si>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</si>
  <si>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</si>
  <si>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</si>
  <si>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</si>
  <si>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</si>
  <si>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</si>
  <si>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</si>
  <si>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</si>
  <si>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</si>
  <si>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</si>
  <si>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</si>
  <si>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</si>
  <si>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</si>
  <si>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</si>
  <si>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</si>
  <si>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</si>
  <si>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</si>
  <si>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</si>
  <si>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</si>
  <si>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</si>
  <si>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</si>
  <si>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</si>
  <si>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</si>
  <si>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</si>
  <si>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</si>
  <si>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</si>
  <si>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</si>
  <si>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</si>
  <si>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</si>
  <si>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</si>
  <si>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</si>
  <si>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</si>
  <si>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</si>
  <si>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</si>
  <si>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</si>
  <si>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</si>
  <si>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</si>
  <si>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</si>
  <si>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</si>
  <si>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</si>
  <si>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</si>
  <si>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</si>
  <si>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</si>
  <si>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</si>
  <si>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</si>
  <si>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</si>
  <si>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</si>
  <si>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</si>
  <si>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</si>
  <si>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</si>
  <si>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</si>
  <si>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</si>
  <si>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</si>
  <si>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</si>
  <si>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</si>
  <si>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</si>
  <si>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</si>
  <si>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</si>
  <si>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</si>
  <si>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</si>
  <si>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</si>
  <si>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</si>
  <si>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</si>
  <si>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</si>
  <si>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</si>
  <si>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</si>
  <si>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</si>
  <si>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</si>
  <si>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</si>
  <si>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</si>
  <si>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</si>
  <si>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</si>
  <si>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</si>
  <si>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</si>
  <si>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</si>
  <si>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</si>
  <si>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</si>
  <si>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</si>
  <si>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</si>
  <si>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</si>
  <si>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</si>
  <si>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</si>
  <si>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</si>
  <si>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</si>
  <si>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</si>
  <si>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</si>
  <si>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</si>
  <si>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</si>
  <si>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</si>
  <si>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</si>
  <si>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</si>
  <si>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</si>
  <si>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</si>
  <si>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</si>
  <si>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</si>
  <si>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</si>
  <si>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</si>
  <si>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</si>
  <si>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</si>
  <si>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</si>
  <si>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</si>
  <si>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</si>
  <si>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</si>
  <si>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</si>
  <si>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</si>
  <si>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</si>
  <si>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</si>
  <si>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</si>
  <si>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</si>
  <si>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</si>
  <si>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</si>
  <si>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</si>
  <si>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</si>
  <si>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</si>
  <si>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</si>
  <si>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</si>
  <si>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</si>
  <si>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</si>
  <si>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</si>
  <si>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</si>
  <si>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</si>
  <si>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</si>
  <si>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</si>
  <si>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</si>
  <si>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</si>
  <si>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</si>
  <si>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</si>
  <si>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</si>
  <si>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</si>
  <si>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</si>
  <si>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</si>
  <si>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</si>
  <si>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</si>
  <si>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</si>
  <si>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</si>
  <si>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</si>
  <si>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</si>
  <si>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</si>
  <si>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</si>
  <si>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</si>
  <si>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</si>
  <si>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</si>
  <si>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</si>
  <si>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</si>
  <si>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</si>
  <si>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</si>
  <si>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</si>
  <si>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</si>
  <si>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</si>
  <si>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</si>
  <si>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</si>
  <si>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</si>
  <si>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</si>
  <si>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</si>
  <si>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</si>
  <si>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</si>
  <si>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</si>
  <si>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</si>
  <si>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</si>
  <si>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</si>
  <si>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</si>
  <si>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</si>
  <si>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</si>
  <si>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</si>
  <si>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</si>
  <si>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</si>
  <si>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</si>
  <si>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</si>
  <si>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</si>
  <si>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</si>
  <si>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</si>
  <si>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</si>
  <si>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</si>
  <si>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</si>
  <si>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</si>
  <si>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</si>
  <si>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</si>
  <si>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</si>
  <si>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</si>
  <si>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</si>
  <si>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</si>
  <si>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</si>
  <si>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</si>
  <si>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</si>
  <si>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</si>
  <si>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</si>
  <si>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</si>
  <si>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</si>
  <si>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</si>
  <si>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</si>
  <si>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</si>
  <si>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</si>
  <si>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</si>
  <si>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</si>
  <si>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</si>
  <si>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</si>
  <si>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</si>
  <si>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</si>
  <si>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</si>
  <si>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</si>
  <si>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</si>
  <si>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</si>
  <si>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</si>
  <si>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</si>
  <si>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</si>
  <si>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</si>
  <si>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</si>
  <si>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</si>
  <si>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</si>
  <si>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</si>
  <si>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</si>
  <si>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</si>
  <si>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</si>
  <si>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</si>
  <si>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</si>
  <si>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</si>
  <si>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</si>
  <si>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</si>
  <si>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</si>
  <si>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</si>
  <si>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</si>
  <si>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</si>
  <si>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</si>
  <si>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</si>
  <si>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</si>
  <si>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</si>
  <si>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</si>
  <si>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</si>
  <si>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</si>
  <si>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</si>
  <si>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</si>
  <si>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</si>
  <si>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</si>
  <si>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</si>
  <si>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</si>
  <si>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</si>
  <si>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</si>
  <si>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</si>
  <si>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</si>
  <si>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</si>
  <si>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</si>
  <si>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</si>
  <si>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</si>
  <si>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</si>
  <si>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</si>
  <si>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</si>
  <si>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</si>
  <si>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</si>
  <si>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</si>
  <si>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</si>
  <si>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</si>
  <si>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</si>
  <si>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</si>
  <si>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</si>
  <si>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</si>
  <si>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</si>
  <si>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</si>
  <si>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</si>
  <si>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</si>
  <si>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</si>
  <si>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</si>
  <si>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</si>
  <si>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</si>
  <si>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</si>
  <si>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</si>
  <si>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</si>
  <si>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</si>
  <si>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</si>
  <si>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</si>
  <si>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</si>
  <si>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</si>
  <si>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</si>
  <si>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</si>
  <si>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</si>
  <si>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</si>
  <si>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</si>
  <si>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</si>
  <si>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</si>
  <si>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</si>
  <si>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</si>
  <si>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</si>
  <si>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</si>
  <si>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</si>
  <si>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</si>
  <si>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</si>
  <si>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</si>
  <si>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</si>
  <si>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</si>
  <si>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</si>
  <si>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</si>
  <si>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</si>
  <si>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</si>
  <si>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</si>
  <si>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</si>
  <si>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</si>
  <si>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</si>
  <si>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</si>
  <si>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</si>
  <si>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</si>
  <si>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</si>
  <si>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</si>
  <si>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</si>
  <si>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</si>
  <si>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</si>
  <si>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</si>
  <si>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</si>
  <si>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</si>
  <si>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</si>
  <si>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</si>
  <si>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</si>
  <si>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</si>
  <si>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</si>
  <si>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</si>
  <si>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</si>
  <si>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</si>
  <si>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</si>
  <si>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</si>
  <si>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</si>
  <si>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</si>
  <si>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</si>
  <si>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</si>
  <si>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</si>
  <si>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</si>
  <si>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</si>
  <si>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</si>
  <si>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</si>
  <si>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</si>
  <si>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</si>
  <si>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</si>
  <si>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</si>
  <si>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</si>
  <si>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</si>
  <si>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</si>
  <si>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</si>
  <si>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</si>
  <si>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</si>
  <si>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</si>
  <si>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</si>
  <si>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</si>
  <si>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</si>
  <si>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</si>
  <si>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</si>
  <si>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</si>
  <si>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</si>
  <si>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</si>
  <si>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</si>
  <si>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</si>
  <si>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</si>
  <si>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</si>
  <si>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</si>
  <si>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</si>
  <si>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</si>
  <si>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</si>
  <si>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</si>
  <si>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</si>
  <si>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</si>
  <si>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</si>
  <si>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</si>
  <si>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</si>
  <si>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</si>
  <si>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</si>
  <si>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</si>
  <si>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</si>
  <si>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</si>
  <si>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</si>
  <si>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</si>
  <si>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</si>
  <si>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</si>
  <si>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</si>
  <si>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</si>
  <si>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</si>
  <si>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</si>
  <si>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</si>
  <si>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</si>
  <si>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</si>
  <si>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</si>
  <si>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</si>
  <si>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</si>
  <si>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</si>
  <si>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</si>
  <si>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</si>
  <si>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</si>
  <si>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</si>
  <si>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</si>
  <si>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</si>
  <si>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</si>
  <si>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</si>
  <si>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</si>
  <si>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</si>
  <si>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</si>
  <si>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</si>
  <si>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</si>
  <si>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</si>
  <si>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</si>
  <si>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</si>
  <si>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</si>
  <si>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</si>
  <si>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</si>
  <si>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</si>
  <si>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</si>
  <si>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</si>
  <si>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</si>
  <si>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</si>
  <si>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</si>
  <si>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</si>
  <si>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</si>
  <si>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</si>
  <si>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</si>
  <si>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</si>
  <si>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</si>
  <si>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</si>
  <si>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</si>
  <si>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</si>
  <si>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</si>
  <si>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</si>
  <si>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</si>
  <si>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</si>
  <si>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</si>
  <si>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</si>
  <si>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</si>
  <si>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</si>
  <si>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</si>
  <si>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</si>
  <si>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</si>
  <si>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</si>
  <si>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</si>
  <si>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</si>
  <si>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</si>
  <si>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</si>
  <si>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</si>
  <si>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</si>
  <si>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</si>
  <si>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</si>
  <si>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</si>
  <si>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</si>
  <si>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</si>
  <si>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</si>
  <si>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</si>
  <si>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</si>
  <si>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</si>
  <si>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</si>
  <si>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</si>
  <si>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</si>
  <si>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</si>
  <si>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</si>
  <si>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</si>
  <si>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</si>
  <si>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</si>
  <si>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</si>
  <si>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</si>
  <si>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</si>
  <si>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</si>
  <si>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</si>
  <si>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</si>
  <si>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</si>
  <si>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</si>
  <si>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</si>
  <si>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</si>
  <si>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</si>
  <si>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</si>
  <si>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</si>
  <si>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</si>
  <si>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</si>
  <si>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</si>
  <si>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</si>
  <si>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</si>
  <si>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</si>
  <si>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</si>
  <si>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</si>
  <si>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</si>
  <si>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</si>
  <si>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</si>
  <si>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</si>
  <si>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</si>
  <si>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</si>
  <si>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</si>
  <si>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</si>
  <si>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</si>
  <si>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</si>
  <si>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</si>
  <si>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</si>
  <si>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</si>
  <si>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</si>
  <si>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</si>
  <si>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</si>
  <si>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</si>
  <si>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</si>
  <si>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</si>
  <si>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</si>
  <si>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</si>
  <si>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</si>
  <si>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</si>
  <si>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</si>
  <si>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</si>
  <si>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</si>
  <si>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</si>
  <si>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</si>
  <si>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</si>
  <si>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</si>
  <si>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</si>
  <si>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</si>
  <si>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</si>
  <si>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</si>
  <si>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</si>
  <si>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</si>
  <si>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</si>
  <si>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</si>
  <si>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</si>
  <si>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</si>
  <si>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</si>
  <si>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</si>
  <si>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</si>
  <si>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</si>
  <si>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</si>
  <si>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</si>
  <si>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</si>
  <si>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</si>
  <si>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</si>
  <si>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</si>
  <si>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</si>
  <si>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</si>
  <si>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</si>
  <si>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</si>
  <si>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</si>
  <si>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</si>
  <si>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</si>
  <si>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</si>
  <si>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</si>
  <si>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</si>
  <si>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</si>
  <si>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</si>
  <si>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</si>
  <si>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</si>
  <si>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</si>
  <si>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</si>
  <si>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</si>
  <si>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</si>
  <si>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</si>
  <si>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</si>
  <si>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</si>
  <si>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</si>
  <si>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</si>
  <si>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</si>
  <si>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</si>
  <si>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</si>
  <si>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</si>
  <si>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</si>
  <si>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</si>
  <si>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</si>
  <si>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</si>
  <si>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</si>
  <si>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</si>
  <si>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</si>
  <si>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</si>
  <si>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</si>
  <si>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</si>
  <si>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</si>
  <si>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</si>
  <si>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</si>
  <si>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</si>
  <si>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</si>
  <si>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</si>
  <si>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</si>
  <si>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</si>
  <si>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</si>
  <si>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</si>
  <si>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</si>
  <si>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</si>
  <si>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</si>
  <si>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</si>
  <si>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</si>
  <si>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</si>
  <si>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</si>
  <si>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</si>
  <si>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</si>
  <si>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</si>
  <si>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</si>
  <si>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</si>
  <si>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</si>
  <si>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</si>
  <si>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</si>
  <si>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</si>
  <si>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</si>
  <si>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</si>
  <si>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</si>
  <si>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</si>
  <si>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</si>
  <si>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</si>
  <si>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</si>
  <si>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</si>
  <si>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</si>
  <si>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</si>
  <si>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</si>
  <si>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</si>
  <si>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</si>
  <si>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</si>
  <si>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</si>
  <si>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</si>
  <si>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</si>
  <si>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</si>
  <si>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</si>
  <si>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</si>
  <si>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</si>
  <si>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</si>
  <si>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</si>
  <si>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</si>
  <si>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</si>
  <si>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</si>
  <si>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</si>
  <si>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</si>
  <si>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</si>
  <si>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</si>
  <si>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</si>
  <si>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</si>
  <si>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</si>
  <si>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</si>
  <si>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</si>
  <si>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</si>
  <si>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</si>
  <si>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</si>
  <si>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</si>
  <si>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</si>
  <si>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</si>
  <si>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</si>
  <si>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</si>
  <si>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</si>
  <si>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</si>
  <si>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</si>
  <si>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</si>
  <si>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</si>
  <si>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</si>
  <si>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</si>
  <si>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</si>
  <si>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</si>
  <si>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</si>
  <si>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</si>
  <si>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</si>
  <si>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</si>
  <si>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</si>
  <si>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</si>
  <si>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</si>
  <si>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</si>
  <si>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</si>
  <si>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</si>
  <si>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</si>
  <si>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</si>
  <si>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</si>
  <si>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</si>
  <si>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</si>
  <si>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</si>
  <si>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</si>
  <si>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</si>
  <si>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</si>
  <si>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</si>
  <si>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</si>
  <si>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</si>
  <si>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</si>
  <si>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</si>
  <si>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</si>
  <si>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</si>
  <si>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</si>
  <si>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</si>
  <si>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</si>
  <si>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</si>
  <si>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</si>
  <si>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</si>
  <si>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</si>
  <si>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</si>
  <si>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</si>
  <si>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</si>
  <si>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</si>
  <si>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</si>
  <si>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</si>
  <si>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</si>
  <si>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</si>
  <si>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</si>
  <si>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</si>
  <si>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</si>
  <si>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</si>
  <si>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</si>
  <si>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</si>
  <si>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</si>
  <si>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</si>
  <si>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</si>
  <si>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</si>
  <si>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</si>
  <si>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</si>
  <si>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</si>
  <si>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</si>
  <si>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</si>
  <si>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</si>
  <si>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</si>
  <si>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</si>
  <si>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</si>
  <si>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</si>
  <si>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</si>
  <si>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</si>
  <si>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</si>
  <si>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</si>
  <si>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</si>
  <si>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</si>
  <si>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</si>
  <si>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</si>
  <si>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</si>
  <si>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</si>
  <si>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</si>
  <si>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</si>
  <si>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</si>
  <si>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</si>
  <si>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</si>
  <si>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</si>
  <si>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</si>
  <si>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</si>
  <si>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</si>
  <si>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</si>
  <si>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</si>
  <si>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</si>
  <si>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</si>
  <si>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</si>
  <si>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</si>
  <si>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</si>
  <si>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</si>
  <si>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</si>
  <si>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</si>
  <si>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</si>
  <si>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</si>
  <si>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</si>
  <si>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</si>
  <si>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</si>
  <si>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</si>
  <si>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</si>
  <si>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</si>
  <si>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</si>
  <si>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</si>
  <si>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</si>
  <si>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</si>
  <si>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</si>
  <si>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</si>
  <si>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</si>
  <si>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</si>
  <si>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</si>
  <si>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</si>
  <si>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</si>
  <si>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</si>
  <si>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</si>
  <si>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</si>
  <si>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</si>
  <si>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</si>
  <si>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</si>
  <si>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</si>
  <si>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</si>
  <si>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</si>
  <si>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</si>
  <si>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</si>
  <si>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</si>
  <si>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</si>
  <si>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</si>
  <si>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</si>
  <si>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</si>
  <si>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</si>
  <si>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</si>
  <si>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</si>
  <si>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</si>
  <si>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</si>
  <si>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</si>
  <si>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</si>
  <si>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</si>
  <si>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</si>
  <si>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</si>
  <si>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</si>
  <si>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</si>
  <si>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</si>
  <si>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</si>
  <si>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</si>
  <si>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</si>
  <si>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</si>
  <si>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</si>
  <si>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</si>
  <si>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</si>
  <si>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</si>
  <si>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</si>
  <si>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</si>
  <si>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</si>
  <si>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</si>
  <si>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</si>
  <si>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</si>
  <si>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</si>
  <si>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</si>
  <si>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</si>
  <si>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</si>
  <si>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</si>
  <si>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</si>
  <si>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</si>
  <si>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</si>
  <si>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</si>
  <si>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</si>
  <si>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</si>
  <si>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</si>
  <si>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</si>
  <si>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</si>
  <si>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</si>
  <si>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</si>
  <si>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</si>
  <si>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</si>
  <si>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</si>
  <si>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</si>
  <si>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</si>
  <si>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</si>
  <si>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</si>
  <si>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</si>
  <si>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</si>
  <si>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</si>
  <si>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</si>
  <si>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</si>
  <si>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</si>
  <si>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</si>
  <si>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</si>
  <si>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</si>
  <si>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</si>
  <si>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</si>
  <si>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</si>
  <si>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</si>
  <si>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</si>
  <si>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</si>
  <si>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</si>
  <si>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</si>
  <si>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</si>
  <si>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</si>
  <si>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</si>
  <si>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</si>
  <si>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</si>
  <si>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</si>
  <si>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</si>
  <si>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</si>
  <si>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</si>
  <si>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</si>
  <si>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</si>
  <si>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</si>
  <si>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</si>
  <si>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</si>
  <si>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</si>
  <si>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</si>
  <si>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</si>
  <si>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</si>
  <si>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</si>
  <si>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</si>
  <si>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</si>
  <si>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</si>
  <si>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</si>
  <si>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</si>
  <si>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</si>
  <si>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</si>
  <si>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</si>
  <si>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</si>
  <si>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</si>
  <si>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</si>
  <si>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</si>
  <si>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</si>
  <si>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</si>
  <si>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</si>
  <si>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</si>
  <si>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</si>
  <si>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</si>
  <si>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</si>
  <si>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</si>
  <si>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</si>
  <si>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</si>
  <si>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</si>
  <si>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</si>
  <si>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</si>
  <si>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</si>
  <si>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</si>
  <si>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</si>
  <si>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</si>
  <si>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</si>
  <si>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</si>
  <si>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</si>
  <si>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</si>
  <si>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</si>
  <si>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</si>
  <si>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</si>
  <si>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</si>
  <si>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</si>
  <si>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</si>
  <si>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</si>
  <si>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</si>
  <si>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</si>
  <si>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</si>
  <si>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</si>
  <si>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</si>
  <si>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</si>
  <si>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</si>
  <si>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</si>
  <si>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</si>
  <si>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</si>
  <si>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</si>
  <si>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</si>
  <si>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</si>
  <si>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</si>
  <si>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</si>
  <si>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</si>
  <si>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</si>
  <si>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</si>
  <si>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</si>
  <si>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</si>
  <si>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</si>
  <si>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</si>
  <si>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</si>
  <si>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</si>
  <si>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</si>
  <si>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</si>
  <si>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</si>
  <si>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</si>
  <si>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</si>
  <si>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</si>
  <si>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</si>
  <si>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</si>
  <si>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</si>
  <si>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</si>
  <si>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</si>
  <si>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</si>
  <si>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</si>
  <si>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</si>
  <si>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</si>
  <si>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</si>
  <si>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</si>
  <si>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</si>
  <si>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</si>
  <si>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</si>
  <si>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</si>
  <si>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</si>
  <si>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</si>
  <si>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</si>
  <si>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</si>
  <si>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</si>
  <si>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</si>
  <si>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</si>
  <si>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</si>
  <si>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</si>
  <si>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</si>
  <si>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</si>
  <si>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</si>
  <si>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</si>
  <si>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</si>
  <si>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</si>
  <si>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</si>
  <si>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</si>
  <si>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</si>
  <si>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</si>
  <si>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</si>
  <si>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</si>
  <si>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</si>
  <si>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</si>
  <si>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</si>
  <si>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</si>
  <si>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</si>
  <si>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</si>
  <si>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</si>
  <si>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</si>
  <si>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</si>
  <si>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</si>
  <si>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</si>
  <si>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</si>
  <si>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</si>
  <si>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</si>
  <si>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</si>
  <si>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</si>
  <si>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</si>
  <si>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</si>
  <si>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</si>
  <si>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</si>
  <si>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</si>
  <si>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</si>
  <si>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</si>
  <si>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</si>
  <si>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</si>
  <si>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</si>
  <si>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</si>
  <si>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</si>
  <si>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</si>
  <si>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</si>
  <si>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</si>
  <si>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</si>
  <si>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</si>
  <si>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</si>
  <si>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</si>
  <si>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</si>
  <si>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</si>
  <si>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</si>
  <si>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</si>
  <si>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</si>
  <si>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</si>
  <si>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</si>
  <si>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</si>
  <si>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</si>
  <si>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</si>
  <si>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</si>
  <si>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</si>
  <si>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</si>
  <si>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</si>
  <si>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</si>
  <si>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</si>
  <si>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</si>
  <si>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</si>
  <si>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</si>
  <si>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</si>
  <si>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</si>
  <si>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</si>
  <si>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</si>
  <si>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</si>
  <si>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</si>
  <si>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</si>
  <si>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</si>
  <si>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</si>
  <si>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</si>
  <si>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</si>
  <si>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</si>
  <si>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</si>
  <si>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</si>
  <si>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</si>
  <si>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</si>
  <si>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</si>
  <si>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</si>
  <si>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</si>
  <si>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</si>
  <si>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</si>
  <si>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</si>
  <si>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</si>
  <si>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</si>
  <si>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</si>
  <si>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</si>
  <si>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</si>
  <si>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</si>
  <si>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</si>
  <si>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</si>
  <si>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</si>
  <si>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</si>
  <si>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</si>
  <si>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</si>
  <si>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</si>
  <si>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</si>
  <si>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</si>
  <si>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</si>
  <si>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</si>
  <si>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</si>
  <si>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</si>
  <si>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</si>
  <si>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</si>
  <si>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</si>
  <si>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</si>
  <si>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</si>
  <si>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</si>
  <si>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</si>
  <si>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</si>
  <si>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</si>
  <si>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</si>
  <si>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</si>
  <si>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</si>
  <si>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</si>
  <si>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</si>
  <si>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</si>
  <si>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</si>
  <si>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</si>
  <si>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</si>
  <si>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</si>
  <si>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</si>
  <si>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</si>
  <si>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</si>
  <si>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</si>
  <si>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</si>
  <si>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</si>
  <si>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</si>
  <si>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</si>
  <si>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</si>
  <si>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</si>
  <si>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</si>
  <si>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</si>
  <si>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</si>
  <si>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</si>
  <si>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</si>
  <si>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</si>
  <si>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</si>
  <si>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</si>
  <si>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</si>
  <si>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</si>
  <si>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</si>
  <si>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</si>
  <si>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</si>
  <si>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</si>
  <si>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</si>
  <si>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</si>
  <si>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</si>
  <si>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</si>
  <si>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</si>
  <si>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</si>
  <si>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</si>
  <si>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</si>
  <si>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</si>
  <si>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</si>
  <si>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</si>
  <si>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</si>
  <si>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</si>
  <si>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</si>
  <si>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</si>
  <si>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</si>
  <si>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</si>
  <si>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</si>
  <si>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</si>
  <si>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</si>
  <si>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</si>
  <si>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</si>
  <si>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</si>
  <si>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</si>
  <si>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</si>
  <si>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</si>
  <si>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</si>
  <si>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</si>
  <si>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</si>
  <si>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</si>
  <si>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</si>
  <si>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</si>
  <si>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</si>
  <si>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</si>
  <si>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</si>
  <si>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</si>
  <si>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</si>
  <si>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</si>
  <si>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</si>
  <si>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</si>
  <si>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</si>
  <si>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</si>
  <si>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</si>
  <si>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</si>
  <si>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</si>
  <si>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</si>
  <si>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</si>
  <si>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</si>
  <si>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</si>
  <si>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</si>
  <si>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</si>
  <si>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</si>
  <si>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</si>
  <si>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</si>
  <si>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</si>
  <si>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</si>
  <si>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</si>
  <si>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</si>
  <si>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</si>
  <si>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</si>
  <si>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</si>
  <si>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</si>
  <si>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</si>
  <si>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</si>
  <si>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</si>
  <si>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</si>
  <si>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</si>
  <si>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</si>
  <si>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</si>
  <si>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</si>
  <si>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</si>
  <si>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</si>
  <si>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</si>
  <si>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</si>
  <si>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</si>
  <si>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</si>
  <si>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</si>
  <si>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</si>
  <si>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</si>
  <si>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</si>
  <si>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</si>
  <si>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</si>
  <si>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</si>
  <si>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</si>
  <si>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</si>
  <si>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</si>
  <si>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</si>
  <si>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</si>
  <si>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</si>
  <si>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</si>
  <si>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</si>
  <si>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</si>
  <si>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</si>
  <si>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</si>
  <si>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</si>
  <si>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</si>
  <si>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</si>
  <si>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</si>
  <si>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</si>
  <si>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</si>
  <si>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</si>
  <si>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</si>
  <si>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</si>
  <si>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</si>
  <si>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</si>
  <si>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</si>
  <si>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</si>
  <si>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</si>
  <si>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</si>
  <si>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</si>
  <si>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</si>
  <si>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</si>
  <si>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</si>
  <si>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</si>
  <si>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</si>
  <si>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</si>
  <si>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</si>
  <si>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</si>
  <si>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</si>
  <si>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</si>
  <si>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</si>
  <si>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</si>
  <si>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</si>
  <si>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</si>
  <si>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</si>
  <si>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</si>
  <si>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</si>
  <si>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</si>
  <si>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</si>
  <si>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</si>
  <si>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</si>
  <si>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</si>
  <si>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</si>
  <si>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</si>
  <si>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</si>
  <si>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</si>
  <si>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</si>
  <si>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</si>
  <si>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</si>
  <si>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</si>
  <si>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</si>
  <si>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</si>
  <si>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</si>
  <si>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</si>
  <si>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</si>
  <si>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</si>
  <si>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</si>
  <si>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</si>
  <si>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</si>
  <si>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</si>
  <si>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</si>
  <si>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</si>
  <si>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</si>
  <si>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</si>
  <si>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</si>
  <si>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</si>
  <si>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</si>
  <si>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</si>
  <si>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</si>
  <si>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</si>
  <si>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</si>
  <si>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</si>
  <si>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</si>
  <si>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</si>
  <si>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</si>
  <si>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</si>
  <si>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</si>
  <si>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</si>
  <si>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</si>
  <si>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</si>
  <si>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</si>
  <si>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</si>
  <si>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</si>
  <si>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</si>
  <si>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</si>
  <si>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</si>
  <si>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</si>
  <si>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</si>
  <si>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</si>
  <si>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</si>
  <si>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</si>
  <si>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</si>
  <si>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</si>
  <si>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</si>
  <si>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</si>
  <si>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</si>
  <si>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</si>
  <si>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</si>
  <si>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</si>
  <si>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</si>
  <si>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</si>
  <si>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</si>
  <si>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</si>
  <si>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</si>
  <si>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</si>
  <si>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</si>
  <si>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</si>
  <si>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</si>
  <si>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</si>
  <si>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</si>
  <si>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</si>
  <si>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</si>
  <si>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</si>
  <si>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</si>
  <si>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</si>
  <si>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</si>
  <si>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</si>
  <si>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</si>
  <si>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</si>
  <si>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</si>
  <si>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</si>
  <si>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</si>
  <si>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</si>
  <si>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</si>
  <si>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</si>
  <si>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</si>
  <si>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</si>
  <si>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</si>
  <si>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</si>
  <si>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</si>
  <si>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</si>
  <si>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</si>
  <si>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</si>
  <si>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</si>
  <si>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</si>
  <si>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</si>
  <si>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</si>
  <si>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</si>
  <si>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</si>
  <si>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</si>
  <si>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</si>
  <si>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</si>
  <si>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</si>
  <si>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</si>
  <si>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</si>
  <si>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</si>
  <si>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</si>
  <si>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</si>
  <si>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</si>
  <si>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</si>
  <si>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</si>
  <si>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</si>
  <si>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</si>
  <si>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</si>
  <si>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</si>
  <si>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</si>
  <si>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</si>
  <si>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</si>
  <si>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</si>
  <si>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</si>
  <si>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</si>
  <si>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</si>
  <si>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</si>
  <si>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</si>
  <si>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</si>
  <si>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</si>
  <si>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</si>
  <si>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</si>
  <si>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</si>
  <si>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</si>
  <si>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</si>
  <si>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</si>
  <si>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</si>
  <si>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</si>
  <si>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</si>
  <si>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</si>
  <si>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</si>
  <si>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</si>
  <si>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</si>
  <si>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</si>
  <si>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</si>
  <si>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</si>
  <si>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</si>
  <si>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</si>
  <si>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</si>
  <si>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</si>
  <si>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</si>
  <si>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</si>
  <si>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</si>
  <si>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</si>
  <si>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</si>
  <si>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</si>
  <si>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</si>
  <si>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</si>
  <si>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</si>
  <si>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</si>
  <si>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</si>
  <si>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</si>
  <si>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</si>
  <si>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</si>
  <si>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</si>
  <si>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</si>
  <si>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</si>
  <si>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</si>
  <si>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</si>
  <si>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</si>
  <si>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</si>
  <si>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</si>
  <si>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</si>
  <si>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</si>
  <si>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</si>
  <si>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</si>
  <si>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</si>
  <si>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</si>
  <si>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</si>
  <si>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</si>
  <si>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</si>
  <si>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</si>
  <si>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</si>
  <si>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</si>
  <si>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</si>
  <si>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</si>
  <si>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</si>
  <si>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</si>
  <si>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</si>
  <si>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</si>
  <si>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</si>
  <si>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</si>
  <si>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</si>
  <si>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</si>
  <si>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</si>
  <si>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</si>
  <si>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</si>
  <si>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</si>
  <si>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</si>
  <si>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</si>
  <si>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</si>
  <si>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</si>
  <si>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</si>
  <si>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</si>
  <si>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</si>
  <si>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</si>
  <si>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</si>
  <si>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</si>
  <si>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</si>
  <si>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</si>
  <si>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</si>
  <si>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</si>
  <si>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</si>
  <si>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</si>
  <si>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</si>
  <si>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</si>
  <si>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</si>
  <si>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</si>
  <si>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</si>
  <si>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</si>
  <si>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</si>
  <si>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</si>
  <si>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</si>
  <si>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</si>
  <si>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</si>
  <si>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</si>
  <si>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</si>
  <si>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</si>
  <si>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</si>
  <si>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</si>
  <si>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</si>
  <si>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</si>
  <si>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</si>
  <si>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</si>
  <si>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</si>
  <si>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</si>
  <si>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</si>
  <si>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</si>
  <si>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</si>
  <si>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</si>
  <si>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</si>
  <si>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</si>
  <si>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</si>
  <si>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</si>
  <si>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</si>
  <si>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</si>
  <si>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</si>
  <si>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</si>
  <si>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</si>
  <si>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</si>
  <si>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</si>
  <si>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</si>
  <si>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</si>
  <si>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</si>
  <si>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</si>
  <si>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</si>
  <si>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</si>
  <si>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</si>
  <si>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</si>
  <si>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</si>
  <si>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</si>
  <si>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</si>
  <si>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</si>
  <si>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</si>
  <si>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</si>
  <si>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</si>
  <si>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</si>
  <si>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</si>
  <si>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</si>
  <si>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</si>
  <si>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</si>
  <si>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</si>
  <si>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</si>
  <si>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</si>
  <si>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</si>
  <si>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</si>
  <si>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</si>
  <si>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</si>
  <si>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</si>
  <si>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</si>
  <si>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</si>
  <si>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</si>
  <si>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</si>
  <si>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</si>
  <si>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</si>
  <si>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</si>
  <si>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</si>
  <si>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</si>
  <si>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</si>
  <si>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</si>
  <si>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</si>
  <si>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</si>
  <si>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</si>
  <si>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</si>
  <si>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</si>
  <si>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</si>
  <si>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</si>
  <si>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</si>
  <si>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</si>
  <si>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</si>
  <si>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</si>
  <si>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</si>
  <si>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</si>
  <si>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</si>
  <si>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</si>
  <si>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</si>
  <si>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</si>
  <si>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</si>
  <si>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</si>
  <si>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</si>
  <si>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</si>
  <si>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</si>
  <si>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</si>
  <si>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</si>
  <si>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</si>
  <si>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</si>
  <si>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</si>
  <si>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</si>
  <si>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</si>
  <si>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</si>
  <si>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</si>
  <si>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</si>
  <si>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</si>
  <si>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</si>
  <si>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</si>
  <si>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</si>
  <si>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</si>
  <si>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</si>
  <si>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</si>
  <si>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</si>
  <si>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</si>
  <si>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</si>
  <si>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</si>
  <si>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</si>
  <si>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</si>
  <si>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</si>
  <si>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</si>
  <si>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</si>
  <si>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</si>
  <si>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</si>
  <si>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</si>
  <si>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</si>
  <si>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</si>
  <si>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</si>
  <si>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</si>
  <si>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</si>
  <si>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</si>
  <si>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</si>
  <si>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</si>
  <si>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</si>
  <si>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</si>
  <si>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</si>
  <si>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</si>
  <si>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</si>
  <si>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</si>
  <si>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</si>
  <si>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</si>
  <si>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</si>
  <si>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</si>
  <si>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</si>
  <si>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</si>
  <si>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</si>
  <si>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</si>
  <si>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</si>
  <si>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</si>
  <si>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</si>
  <si>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</si>
  <si>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</si>
  <si>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</si>
  <si>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</si>
  <si>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</si>
  <si>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</si>
  <si>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</si>
  <si>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</si>
  <si>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</si>
  <si>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</si>
  <si>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</si>
  <si>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</si>
  <si>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</si>
  <si>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</si>
  <si>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</si>
  <si>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</si>
  <si>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</si>
  <si>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</si>
  <si>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</si>
  <si>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</si>
  <si>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</si>
  <si>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</si>
  <si>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</si>
  <si>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</si>
  <si>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</si>
  <si>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</si>
  <si>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</si>
  <si>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</si>
  <si>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</si>
  <si>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</si>
  <si>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</si>
  <si>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</si>
  <si>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</si>
  <si>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</si>
  <si>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</si>
  <si>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</si>
  <si>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</si>
  <si>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</si>
  <si>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</si>
  <si>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</si>
  <si>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</si>
  <si>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</si>
  <si>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</si>
  <si>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</si>
  <si>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</si>
  <si>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</si>
  <si>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</si>
  <si>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</si>
  <si>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</si>
  <si>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</si>
  <si>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</si>
  <si>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</si>
  <si>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</si>
  <si>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</si>
  <si>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</si>
  <si>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</si>
  <si>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</si>
  <si>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</si>
  <si>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</si>
  <si>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</si>
  <si>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</si>
  <si>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</si>
  <si>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</si>
  <si>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</si>
  <si>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</si>
  <si>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</si>
  <si>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</si>
  <si>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</si>
  <si>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</si>
  <si>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</si>
  <si>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</si>
  <si>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</si>
  <si>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</si>
  <si>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</si>
  <si>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</si>
  <si>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</si>
  <si>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</si>
  <si>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</si>
  <si>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</si>
  <si>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</si>
  <si>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</si>
  <si>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</si>
  <si>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</si>
  <si>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</si>
  <si>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</si>
  <si>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</si>
  <si>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</si>
  <si>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</si>
  <si>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</si>
  <si>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</si>
  <si>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</si>
  <si>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</si>
  <si>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</si>
  <si>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</si>
  <si>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</si>
  <si>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</si>
  <si>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</si>
  <si>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</si>
  <si>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</si>
  <si>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</si>
  <si>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</si>
  <si>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</si>
  <si>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</si>
  <si>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</si>
  <si>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</si>
  <si>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</si>
  <si>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</si>
  <si>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</si>
  <si>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</si>
  <si>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</si>
  <si>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</si>
  <si>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</si>
  <si>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</si>
  <si>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</si>
  <si>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</si>
  <si>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</si>
  <si>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</si>
  <si>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</si>
  <si>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</si>
  <si>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</si>
  <si>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</si>
  <si>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</si>
  <si>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</si>
  <si>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</si>
  <si>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</si>
  <si>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</si>
  <si>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</si>
  <si>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</si>
  <si>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</si>
  <si>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</si>
  <si>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</si>
  <si>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</si>
  <si>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</si>
  <si>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</si>
  <si>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</si>
  <si>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</si>
  <si>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</si>
  <si>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</si>
  <si>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</si>
  <si>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</si>
  <si>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</si>
  <si>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</si>
  <si>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</si>
  <si>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</si>
  <si>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</si>
  <si>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</si>
  <si>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</si>
  <si>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</si>
  <si>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</si>
  <si>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</si>
  <si>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</si>
  <si>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</si>
  <si>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</si>
  <si>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</si>
  <si>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</si>
  <si>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</si>
  <si>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</si>
  <si>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</si>
  <si>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</si>
  <si>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</si>
  <si>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</si>
  <si>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</si>
  <si>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</si>
  <si>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</si>
  <si>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</si>
  <si>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</si>
  <si>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</si>
  <si>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</si>
  <si>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</si>
  <si>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</si>
  <si>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</si>
  <si>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</si>
  <si>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</si>
  <si>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</si>
  <si>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</si>
  <si>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</si>
  <si>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</si>
  <si>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</si>
  <si>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</si>
  <si>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</si>
  <si>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</si>
  <si>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</si>
  <si>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</si>
  <si>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</si>
  <si>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</si>
  <si>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</si>
  <si>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</si>
  <si>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</si>
  <si>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</si>
  <si>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</si>
  <si>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</si>
  <si>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</si>
  <si>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</si>
  <si>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</si>
  <si>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</si>
  <si>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</si>
  <si>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</si>
  <si>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</si>
  <si>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</si>
  <si>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</si>
  <si>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</si>
  <si>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</si>
  <si>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</si>
  <si>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</si>
  <si>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</si>
  <si>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</si>
  <si>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</si>
  <si>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</si>
  <si>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</si>
  <si>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</si>
  <si>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</si>
  <si>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</si>
  <si>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</si>
  <si>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</si>
  <si>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</si>
  <si>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</si>
  <si>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</si>
  <si>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</si>
  <si>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</si>
  <si>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</si>
  <si>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</si>
  <si>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</si>
  <si>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</si>
  <si>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</si>
  <si>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</si>
  <si>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</si>
  <si>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</si>
  <si>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</si>
  <si>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</si>
  <si>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</si>
  <si>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</si>
  <si>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</si>
  <si>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</si>
  <si>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</si>
  <si>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</si>
  <si>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</si>
  <si>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</si>
  <si>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</si>
  <si>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</si>
  <si>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</si>
  <si>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</si>
  <si>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</si>
  <si>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</si>
  <si>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</si>
  <si>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</si>
  <si>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</si>
  <si>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</si>
  <si>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</si>
  <si>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</si>
  <si>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</si>
  <si>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</si>
  <si>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</si>
  <si>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</si>
  <si>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</si>
  <si>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</si>
  <si>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</si>
  <si>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</si>
  <si>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</si>
  <si>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</si>
  <si>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</si>
  <si>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</si>
  <si>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</si>
  <si>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</si>
  <si>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</si>
  <si>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</si>
  <si>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</si>
  <si>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</si>
  <si>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</si>
  <si>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</si>
  <si>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</si>
  <si>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</si>
  <si>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</si>
  <si>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</si>
  <si>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</si>
  <si>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</si>
  <si>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</si>
  <si>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</si>
  <si>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</si>
  <si>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</si>
  <si>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</si>
  <si>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</si>
  <si>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</si>
  <si>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</si>
  <si>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</si>
  <si>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</si>
  <si>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</si>
  <si>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</si>
  <si>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</si>
  <si>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</si>
  <si>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</si>
  <si>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</si>
  <si>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</si>
  <si>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</si>
  <si>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</si>
  <si>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</si>
  <si>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</si>
  <si>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</si>
  <si>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</si>
  <si>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</si>
  <si>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</si>
  <si>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</si>
  <si>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</si>
  <si>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</si>
  <si>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</si>
  <si>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</si>
  <si>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</si>
  <si>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</si>
  <si>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</si>
  <si>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</si>
  <si>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</si>
  <si>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</si>
  <si>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</si>
  <si>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</si>
  <si>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</si>
  <si>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</si>
  <si>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</si>
  <si>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</si>
  <si>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</si>
  <si>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</si>
  <si>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</si>
  <si>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</si>
  <si>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</si>
  <si>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</si>
  <si>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</si>
  <si>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</si>
  <si>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</si>
  <si>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</si>
  <si>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</si>
  <si>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</si>
  <si>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</si>
  <si>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</si>
  <si>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</si>
  <si>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</si>
  <si>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</si>
  <si>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</si>
  <si>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</si>
  <si>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</si>
  <si>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</si>
  <si>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</si>
  <si>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</si>
  <si>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</si>
  <si>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</si>
  <si>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</si>
  <si>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</si>
  <si>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</si>
  <si>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</si>
  <si>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</si>
  <si>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</si>
  <si>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</si>
  <si>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</si>
  <si>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</si>
  <si>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</si>
  <si>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</si>
  <si>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</si>
  <si>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</si>
  <si>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</si>
  <si>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</si>
  <si>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</si>
  <si>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</si>
  <si>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</si>
  <si>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</si>
  <si>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</si>
  <si>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</si>
  <si>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</si>
  <si>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</si>
  <si>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</si>
  <si>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</si>
  <si>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</si>
  <si>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</si>
  <si>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</si>
  <si>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</si>
  <si>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</si>
  <si>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</si>
  <si>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</si>
  <si>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</si>
  <si>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</si>
  <si>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</si>
  <si>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</si>
  <si>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</si>
  <si>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</si>
  <si>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</si>
  <si>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</si>
  <si>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</si>
  <si>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</si>
  <si>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</si>
  <si>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</si>
  <si>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</si>
  <si>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</si>
  <si>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</si>
  <si>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</si>
  <si>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</si>
  <si>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</si>
  <si>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</si>
  <si>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</si>
  <si>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</si>
  <si>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</si>
  <si>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</si>
  <si>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</si>
  <si>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</si>
  <si>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</si>
  <si>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</si>
  <si>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</si>
  <si>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</si>
  <si>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</si>
  <si>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</si>
  <si>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</si>
  <si>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</si>
  <si>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</si>
  <si>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</si>
  <si>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</si>
  <si>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</si>
  <si>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</si>
  <si>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</si>
  <si>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</si>
  <si>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</si>
  <si>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</si>
  <si>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</si>
  <si>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</si>
  <si>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</si>
  <si>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</si>
  <si>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</si>
  <si>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</si>
  <si>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</si>
  <si>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</si>
  <si>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</si>
  <si>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</si>
  <si>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</si>
  <si>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</si>
  <si>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</si>
  <si>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</si>
  <si>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</si>
  <si>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</si>
  <si>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</si>
  <si>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</si>
  <si>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</si>
  <si>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</si>
  <si>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</si>
  <si>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</si>
  <si>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</si>
  <si>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</si>
  <si>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</si>
  <si>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</si>
  <si>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</si>
  <si>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</si>
  <si>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</si>
  <si>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</si>
  <si>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</si>
  <si>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</si>
  <si>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</si>
  <si>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</si>
  <si>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</si>
  <si>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</si>
  <si>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</si>
  <si>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</si>
  <si>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</si>
  <si>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</si>
  <si>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</si>
  <si>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</si>
  <si>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</si>
  <si>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</si>
  <si>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</si>
  <si>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</si>
  <si>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</si>
  <si>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</si>
  <si>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</si>
  <si>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</si>
  <si>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</si>
  <si>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</si>
  <si>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</si>
  <si>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</si>
  <si>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</si>
  <si>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</si>
  <si>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</si>
  <si>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</si>
  <si>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</si>
  <si>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</si>
  <si>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</si>
  <si>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</si>
  <si>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</si>
  <si>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</si>
  <si>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</si>
  <si>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</si>
  <si>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</si>
  <si>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</si>
  <si>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</si>
  <si>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</si>
  <si>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</si>
  <si>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</si>
  <si>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</si>
  <si>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</si>
  <si>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</si>
  <si>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</si>
  <si>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</si>
  <si>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</si>
  <si>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</si>
  <si>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</si>
  <si>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</si>
  <si>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</si>
  <si>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</si>
  <si>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</si>
  <si>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</si>
  <si>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</si>
  <si>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</si>
  <si>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</si>
  <si>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</si>
  <si>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</si>
  <si>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</si>
  <si>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</si>
  <si>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</si>
  <si>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</si>
  <si>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</si>
  <si>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</si>
  <si>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</si>
  <si>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</si>
  <si>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</si>
  <si>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</si>
  <si>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</si>
  <si>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</si>
  <si>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</si>
  <si>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</si>
  <si>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</si>
  <si>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</si>
  <si>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</si>
  <si>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</si>
  <si>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</si>
  <si>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</si>
  <si>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</si>
  <si>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</si>
  <si>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</si>
  <si>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</si>
  <si>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</si>
  <si>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</si>
  <si>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</si>
  <si>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</si>
  <si>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</si>
  <si>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</si>
  <si>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</si>
  <si>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</si>
  <si>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</si>
  <si>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</si>
  <si>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</si>
  <si>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</si>
  <si>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</si>
  <si>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</si>
  <si>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</si>
  <si>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</si>
  <si>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</si>
  <si>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</si>
  <si>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</si>
  <si>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</si>
  <si>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</si>
  <si>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</si>
  <si>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</si>
  <si>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</si>
  <si>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</si>
  <si>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</si>
  <si>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</si>
  <si>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</si>
  <si>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</si>
  <si>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</si>
  <si>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</si>
  <si>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</si>
  <si>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</si>
  <si>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</si>
  <si>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</si>
  <si>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</si>
  <si>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</si>
  <si>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</si>
  <si>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</si>
  <si>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</si>
  <si>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</si>
  <si>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</si>
  <si>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</si>
  <si>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</si>
  <si>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</si>
  <si>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</si>
  <si>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</si>
  <si>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</si>
  <si>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</si>
  <si>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</si>
  <si>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</si>
  <si>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</si>
  <si>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</si>
  <si>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</si>
  <si>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</si>
  <si>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</si>
  <si>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</si>
  <si>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</si>
  <si>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</si>
  <si>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</si>
  <si>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</si>
  <si>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</si>
  <si>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</si>
  <si>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</si>
  <si>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</si>
  <si>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</si>
  <si>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</si>
  <si>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</si>
  <si>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</si>
  <si>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</si>
  <si>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</si>
  <si>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</si>
  <si>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</si>
  <si>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</si>
  <si>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</si>
  <si>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</si>
  <si>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</si>
  <si>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</si>
  <si>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</si>
  <si>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</si>
  <si>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</si>
  <si>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</si>
  <si>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</si>
  <si>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</si>
  <si>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</si>
  <si>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</si>
  <si>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</si>
  <si>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</si>
  <si>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</si>
  <si>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</si>
  <si>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</si>
  <si>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</si>
  <si>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</si>
  <si>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</si>
  <si>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</si>
  <si>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</si>
  <si>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</si>
  <si>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</si>
  <si>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</si>
  <si>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</si>
  <si>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</si>
  <si>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</si>
  <si>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</si>
  <si>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</si>
  <si>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</si>
  <si>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</si>
  <si>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</si>
  <si>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</si>
  <si>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</si>
  <si>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</si>
  <si>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</si>
  <si>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</si>
  <si>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</si>
  <si>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</si>
  <si>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</si>
  <si>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</si>
  <si>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</si>
  <si>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</si>
  <si>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</si>
  <si>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</si>
  <si>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</si>
  <si>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</si>
  <si>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</si>
  <si>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</si>
  <si>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</si>
  <si>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</si>
  <si>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</si>
  <si>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</si>
  <si>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</si>
  <si>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</si>
  <si>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</si>
  <si>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</si>
  <si>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</si>
  <si>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</si>
  <si>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</si>
  <si>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</si>
  <si>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</si>
  <si>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</si>
  <si>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</si>
  <si>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</si>
  <si>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</si>
  <si>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</si>
  <si>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</si>
  <si>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</si>
  <si>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</si>
  <si>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</si>
  <si>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</si>
  <si>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</si>
  <si>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</si>
  <si>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</si>
  <si>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</si>
  <si>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</si>
  <si>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</si>
  <si>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</si>
  <si>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</si>
  <si>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</si>
  <si>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</si>
  <si>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</si>
  <si>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</si>
  <si>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</si>
  <si>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</si>
  <si>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</si>
  <si>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</si>
  <si>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</si>
  <si>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</si>
  <si>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</si>
  <si>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</si>
  <si>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</si>
  <si>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</si>
  <si>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</si>
  <si>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</si>
  <si>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</si>
  <si>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</si>
  <si>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</si>
  <si>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</si>
  <si>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</si>
  <si>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</si>
  <si>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</si>
  <si>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</si>
  <si>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</si>
  <si>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</si>
  <si>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</si>
  <si>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</si>
  <si>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</si>
  <si>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</si>
  <si>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</si>
  <si>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</si>
  <si>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</si>
  <si>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</si>
  <si>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</si>
  <si>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</si>
  <si>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</si>
  <si>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</si>
  <si>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</si>
  <si>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</si>
  <si>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</si>
  <si>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</si>
  <si>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</si>
  <si>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</si>
  <si>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</si>
  <si>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</si>
  <si>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</si>
  <si>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</si>
  <si>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</si>
  <si>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</si>
  <si>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</si>
  <si>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</si>
  <si>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</si>
  <si>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</si>
  <si>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</si>
  <si>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</si>
  <si>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</si>
  <si>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</si>
  <si>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</si>
  <si>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</si>
  <si>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</si>
  <si>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</si>
  <si>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</si>
  <si>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</si>
  <si>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</si>
  <si>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</si>
  <si>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</si>
  <si>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</si>
  <si>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</si>
  <si>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</si>
  <si>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</si>
  <si>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</si>
  <si>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</si>
  <si>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</si>
  <si>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</si>
  <si>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</si>
  <si>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</si>
  <si>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</si>
  <si>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</si>
  <si>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</si>
  <si>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</si>
  <si>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</si>
  <si>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</si>
  <si>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</si>
  <si>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</si>
  <si>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</si>
  <si>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</si>
  <si>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</si>
  <si>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</si>
  <si>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</si>
  <si>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</si>
  <si>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</si>
  <si>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</si>
  <si>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</si>
  <si>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</si>
  <si>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</si>
  <si>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</si>
  <si>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</si>
  <si>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</si>
  <si>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</si>
  <si>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</si>
  <si>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</si>
  <si>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</si>
  <si>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</si>
  <si>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</si>
  <si>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</si>
  <si>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</si>
  <si>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</si>
  <si>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</si>
  <si>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</si>
  <si>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</si>
  <si>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</si>
  <si>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</si>
  <si>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</si>
  <si>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</si>
  <si>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</si>
  <si>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</si>
  <si>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</si>
  <si>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</si>
  <si>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</si>
  <si>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</si>
  <si>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</si>
  <si>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</si>
  <si>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</si>
  <si>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</si>
  <si>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</si>
  <si>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</si>
  <si>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</si>
  <si>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</si>
  <si>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</si>
  <si>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</si>
  <si>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</si>
  <si>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</si>
  <si>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</si>
  <si>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</si>
  <si>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</si>
  <si>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</si>
  <si>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</si>
  <si>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</si>
  <si>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</si>
  <si>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</si>
  <si>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</si>
  <si>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</si>
  <si>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</si>
  <si>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</si>
  <si>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</si>
  <si>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</si>
  <si>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</si>
  <si>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</si>
  <si>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</si>
  <si>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</si>
  <si>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</si>
  <si>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</si>
  <si>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</si>
  <si>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</si>
  <si>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</si>
  <si>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</si>
  <si>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</si>
  <si>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</si>
  <si>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</si>
  <si>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</si>
  <si>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</si>
  <si>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</si>
  <si>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</si>
  <si>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</si>
  <si>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</si>
  <si>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</si>
  <si>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</si>
  <si>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</si>
  <si>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</si>
  <si>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</si>
  <si>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</si>
  <si>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</si>
  <si>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</si>
  <si>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</si>
  <si>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</si>
  <si>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</si>
  <si>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</si>
  <si>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</si>
  <si>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</si>
  <si>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</si>
  <si>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</si>
  <si>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</si>
  <si>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</si>
  <si>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</si>
  <si>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</si>
  <si>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</si>
  <si>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</si>
  <si>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</si>
  <si>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</si>
  <si>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</si>
  <si>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</si>
  <si>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</si>
  <si>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</si>
  <si>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</si>
  <si>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</si>
  <si>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</si>
  <si>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</si>
  <si>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</si>
  <si>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</si>
  <si>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</si>
  <si>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</si>
  <si>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</si>
  <si>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</si>
  <si>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</si>
  <si>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</si>
  <si>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</si>
  <si>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</si>
  <si>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</si>
  <si>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</si>
  <si>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</si>
  <si>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</si>
  <si>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</si>
  <si>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</si>
  <si>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</si>
  <si>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</si>
  <si>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</si>
  <si>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</si>
  <si>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</si>
  <si>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</si>
  <si>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</si>
  <si>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</si>
  <si>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</si>
  <si>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</si>
  <si>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</si>
  <si>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</si>
  <si>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</si>
  <si>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</si>
  <si>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</si>
  <si>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</si>
  <si>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</si>
  <si>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</si>
  <si>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</si>
  <si>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</si>
  <si>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</si>
  <si>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</si>
  <si>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</si>
  <si>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</si>
  <si>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</si>
  <si>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</si>
  <si>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</si>
  <si>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</si>
  <si>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</si>
  <si>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</si>
  <si>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</si>
  <si>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</si>
  <si>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</si>
  <si>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</si>
  <si>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</si>
  <si>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</si>
  <si>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</si>
  <si>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</si>
  <si>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</si>
  <si>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</si>
  <si>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</si>
  <si>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</si>
  <si>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</si>
  <si>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</si>
  <si>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</si>
  <si>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</si>
  <si>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</si>
  <si>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</si>
  <si>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</si>
  <si>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</si>
  <si>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</si>
  <si>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</si>
  <si>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</si>
  <si>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</si>
  <si>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</si>
  <si>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</si>
  <si>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</si>
  <si>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</si>
  <si>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</si>
  <si>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</si>
  <si>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</si>
  <si>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</si>
  <si>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</si>
  <si>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</si>
  <si>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</si>
  <si>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</si>
  <si>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</si>
  <si>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</si>
  <si>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</si>
  <si>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</si>
  <si>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</si>
  <si>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</si>
  <si>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</si>
  <si>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</si>
  <si>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</si>
  <si>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</si>
  <si>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</si>
  <si>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</si>
  <si>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</si>
  <si>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</si>
  <si>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</si>
  <si>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</si>
  <si>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</si>
  <si>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</si>
  <si>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</si>
  <si>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</si>
  <si>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</si>
  <si>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</si>
  <si>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</si>
  <si>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</si>
  <si>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</si>
  <si>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</si>
  <si>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</si>
  <si>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</si>
  <si>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</si>
  <si>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</si>
  <si>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</si>
  <si>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</si>
  <si>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</si>
  <si>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</si>
  <si>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</si>
  <si>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</si>
  <si>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</si>
  <si>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</si>
  <si>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</si>
  <si>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</si>
  <si>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</si>
  <si>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</si>
  <si>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</si>
  <si>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</si>
  <si>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</si>
  <si>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</si>
  <si>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</si>
  <si>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</si>
  <si>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</si>
  <si>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</si>
  <si>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</si>
  <si>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</si>
  <si>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</si>
  <si>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</si>
  <si>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</si>
  <si>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</si>
  <si>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</si>
  <si>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</si>
  <si>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</si>
  <si>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</si>
  <si>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</si>
  <si>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</si>
  <si>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</si>
  <si>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</si>
  <si>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</si>
  <si>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</si>
  <si>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</si>
  <si>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</si>
  <si>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</si>
  <si>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</si>
  <si>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</si>
  <si>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</si>
  <si>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</si>
  <si>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</si>
  <si>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</si>
  <si>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</si>
  <si>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</si>
  <si>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</si>
  <si>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</si>
  <si>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</si>
  <si>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</si>
  <si>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</si>
  <si>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</si>
  <si>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</si>
  <si>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</si>
  <si>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</si>
  <si>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</si>
  <si>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</si>
  <si>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</si>
  <si>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</si>
  <si>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</si>
  <si>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</si>
  <si>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</si>
  <si>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</si>
  <si>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</si>
  <si>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</si>
  <si>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</si>
  <si>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</si>
  <si>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</si>
  <si>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</si>
  <si>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</si>
  <si>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</si>
  <si>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</si>
  <si>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</si>
  <si>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</si>
  <si>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</si>
  <si>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</si>
  <si>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</si>
  <si>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</si>
  <si>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</si>
  <si>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</si>
  <si>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</si>
  <si>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</si>
  <si>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</si>
  <si>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</si>
  <si>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</si>
  <si>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</si>
  <si>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</si>
  <si>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</si>
  <si>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</si>
  <si>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</si>
  <si>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</si>
  <si>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</si>
  <si>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</si>
  <si>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</si>
  <si>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</si>
  <si>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</si>
  <si>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</si>
  <si>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</si>
  <si>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</si>
  <si>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</si>
  <si>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</si>
  <si>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</si>
  <si>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</si>
  <si>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</si>
  <si>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</si>
  <si>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</si>
  <si>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</si>
  <si>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</si>
  <si>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</si>
  <si>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</si>
  <si>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</si>
  <si>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</si>
  <si>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</si>
  <si>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</si>
  <si>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</si>
  <si>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</si>
  <si>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</si>
  <si>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</si>
  <si>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</si>
  <si>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</si>
  <si>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</si>
  <si>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</si>
  <si>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</si>
  <si>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</si>
  <si>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</si>
  <si>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</si>
  <si>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</si>
  <si>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</si>
  <si>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</si>
  <si>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</si>
  <si>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</si>
  <si>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</si>
  <si>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</si>
  <si>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</si>
  <si>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</si>
  <si>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</si>
  <si>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</si>
  <si>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</si>
  <si>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</si>
  <si>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</si>
  <si>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</si>
  <si>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</si>
  <si>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</si>
  <si>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</si>
  <si>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</si>
  <si>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</si>
  <si>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</si>
  <si>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</si>
  <si>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</si>
  <si>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</si>
  <si>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</si>
  <si>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</si>
  <si>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</si>
  <si>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</si>
  <si>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</si>
  <si>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</si>
  <si>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</si>
  <si>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</si>
  <si>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</si>
  <si>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</si>
  <si>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</si>
  <si>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</si>
  <si>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</si>
  <si>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</si>
  <si>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</si>
  <si>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</si>
  <si>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</si>
  <si>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</si>
  <si>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</si>
  <si>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</si>
  <si>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</si>
  <si>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</si>
  <si>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</si>
  <si>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</si>
  <si>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</si>
  <si>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</si>
  <si>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</si>
  <si>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</si>
  <si>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</si>
  <si>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</si>
  <si>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</si>
  <si>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</si>
  <si>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</si>
  <si>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</si>
  <si>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</si>
  <si>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</si>
  <si>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</si>
  <si>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</si>
  <si>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</si>
  <si>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</si>
  <si>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</si>
  <si>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</si>
  <si>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</si>
  <si>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</si>
  <si>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</si>
  <si>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</si>
  <si>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</si>
  <si>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</si>
  <si>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</si>
  <si>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</si>
  <si>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</si>
  <si>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</si>
  <si>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</si>
  <si>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</si>
  <si>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</si>
  <si>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</si>
  <si>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</si>
  <si>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</si>
  <si>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</si>
  <si>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</si>
  <si>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</si>
  <si>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</si>
  <si>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</si>
  <si>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</si>
  <si>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</si>
  <si>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</si>
  <si>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</si>
  <si>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</si>
  <si>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</si>
  <si>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</si>
  <si>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</si>
  <si>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</si>
  <si>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</si>
  <si>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</si>
  <si>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</si>
  <si>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</si>
  <si>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</si>
  <si>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</si>
  <si>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</si>
  <si>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</si>
  <si>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</si>
  <si>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</si>
  <si>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</si>
  <si>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</si>
  <si>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</si>
  <si>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</si>
  <si>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</si>
  <si>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</si>
  <si>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</si>
  <si>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</si>
  <si>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</si>
  <si>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</si>
  <si>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</si>
  <si>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</si>
  <si>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</si>
  <si>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</si>
  <si>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</si>
  <si>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</si>
  <si>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</si>
  <si>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</si>
  <si>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</si>
  <si>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</si>
  <si>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</si>
  <si>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</si>
  <si>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</si>
  <si>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</si>
  <si>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</si>
  <si>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</si>
  <si>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</si>
  <si>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</si>
  <si>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</si>
  <si>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</si>
  <si>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</si>
  <si>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</si>
  <si>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</si>
  <si>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</si>
  <si>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</si>
  <si>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</si>
  <si>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</si>
  <si>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</si>
  <si>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</si>
  <si>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</si>
  <si>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</si>
  <si>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</si>
  <si>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</si>
  <si>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</si>
  <si>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</si>
  <si>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</si>
  <si>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</si>
  <si>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</si>
  <si>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</si>
  <si>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</si>
  <si>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</si>
  <si>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</si>
  <si>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</si>
  <si>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</si>
  <si>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</si>
  <si>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</si>
  <si>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</si>
  <si>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</si>
  <si>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</si>
  <si>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</si>
  <si>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</si>
  <si>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</si>
  <si>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</si>
  <si>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</si>
  <si>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</si>
  <si>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</si>
  <si>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</si>
  <si>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</si>
  <si>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</si>
  <si>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</si>
  <si>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</si>
  <si>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</si>
  <si>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</si>
  <si>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</si>
  <si>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</si>
  <si>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</si>
  <si>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</si>
  <si>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</si>
  <si>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</si>
  <si>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</si>
  <si>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</si>
  <si>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</si>
  <si>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</si>
  <si>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</si>
  <si>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</si>
  <si>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</si>
  <si>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</si>
  <si>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</si>
  <si>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</si>
  <si>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</si>
  <si>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</si>
  <si>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</si>
  <si>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</si>
  <si>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</si>
  <si>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</si>
  <si>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</si>
  <si>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</si>
  <si>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</si>
  <si>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</si>
  <si>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</si>
  <si>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</si>
  <si>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</si>
  <si>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</si>
  <si>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</si>
  <si>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</si>
  <si>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</si>
  <si>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</si>
  <si>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</si>
  <si>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</si>
  <si>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</si>
  <si>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</si>
  <si>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</si>
  <si>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</si>
  <si>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</si>
  <si>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</si>
  <si>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</si>
  <si>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</si>
  <si>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</si>
  <si>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</si>
  <si>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</si>
  <si>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</si>
  <si>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</si>
  <si>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</si>
  <si>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</si>
  <si>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</si>
  <si>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</si>
  <si>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</si>
  <si>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</si>
  <si>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</si>
  <si>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</si>
  <si>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</si>
  <si>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</si>
  <si>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</si>
  <si>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</si>
  <si>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</si>
  <si>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</si>
  <si>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</si>
  <si>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</si>
  <si>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</si>
  <si>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</si>
  <si>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</si>
  <si>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</si>
  <si>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</si>
  <si>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</si>
  <si>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</si>
  <si>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</si>
  <si>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</si>
  <si>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</si>
  <si>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</si>
  <si>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</si>
  <si>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</si>
  <si>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</si>
  <si>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</si>
  <si>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</si>
  <si>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</si>
  <si>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</si>
  <si>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</si>
  <si>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</si>
  <si>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</si>
  <si>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</si>
  <si>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</si>
  <si>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</si>
  <si>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</si>
  <si>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</si>
  <si>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</si>
  <si>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</si>
  <si>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</si>
  <si>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</si>
  <si>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</si>
  <si>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</si>
  <si>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</si>
  <si>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</si>
  <si>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</si>
  <si>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</si>
  <si>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</si>
  <si>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</si>
  <si>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</si>
  <si>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</si>
  <si>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</si>
  <si>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</si>
  <si>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</si>
  <si>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</si>
  <si>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</si>
  <si>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</si>
  <si>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</si>
  <si>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</si>
  <si>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</si>
  <si>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</si>
  <si>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</si>
  <si>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</si>
  <si>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</si>
  <si>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</si>
  <si>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</si>
  <si>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</si>
  <si>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</si>
  <si>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</si>
  <si>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</si>
  <si>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</si>
  <si>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</si>
  <si>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</si>
  <si>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</si>
  <si>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</si>
  <si>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</si>
  <si>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</si>
  <si>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</si>
  <si>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</si>
  <si>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</si>
  <si>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</si>
  <si>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</si>
  <si>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</si>
  <si>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</si>
  <si>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</si>
  <si>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</si>
  <si>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</si>
  <si>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</si>
  <si>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</si>
  <si>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</si>
  <si>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</si>
  <si>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</si>
  <si>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</si>
  <si>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</si>
  <si>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</si>
  <si>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</si>
  <si>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</si>
  <si>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</si>
  <si>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</si>
  <si>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</si>
  <si>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</si>
  <si>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</si>
  <si>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</si>
  <si>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</si>
  <si>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</si>
  <si>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</si>
  <si>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</si>
  <si>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</si>
  <si>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</si>
  <si>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</si>
  <si>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</si>
  <si>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</si>
  <si>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</si>
  <si>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</si>
  <si>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</si>
  <si>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</si>
  <si>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</si>
  <si>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</si>
  <si>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</si>
  <si>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</si>
  <si>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</si>
  <si>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</si>
  <si>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</si>
  <si>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</si>
  <si>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</si>
  <si>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</si>
  <si>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</si>
  <si>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</si>
  <si>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</si>
  <si>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</si>
  <si>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</si>
  <si>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</si>
  <si>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</si>
  <si>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</si>
  <si>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</si>
  <si>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</si>
  <si>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</si>
  <si>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</si>
  <si>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</si>
  <si>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</si>
  <si>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</si>
  <si>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</si>
  <si>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</si>
  <si>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</si>
  <si>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</si>
  <si>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</si>
  <si>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</si>
  <si>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</si>
  <si>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</si>
  <si>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</si>
  <si>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</si>
  <si>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</si>
  <si>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</si>
  <si>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</si>
  <si>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</si>
  <si>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</si>
  <si>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</si>
  <si>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</si>
  <si>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</si>
  <si>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</si>
  <si>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</si>
  <si>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</si>
  <si>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</si>
  <si>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</si>
  <si>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</si>
  <si>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</si>
  <si>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</si>
  <si>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</si>
  <si>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</si>
  <si>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</si>
  <si>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</si>
  <si>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</si>
  <si>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</si>
  <si>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</si>
  <si>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</si>
  <si>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</si>
  <si>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</si>
  <si>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</si>
  <si>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</si>
  <si>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</si>
  <si>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</si>
  <si>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</si>
  <si>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</si>
  <si>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</si>
  <si>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</si>
  <si>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</si>
  <si>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</si>
  <si>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</si>
  <si>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</si>
  <si>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</si>
  <si>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</si>
  <si>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</si>
  <si>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</si>
  <si>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</si>
  <si>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</si>
  <si>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</si>
  <si>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</si>
  <si>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</si>
  <si>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</si>
  <si>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</si>
  <si>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</si>
  <si>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</si>
  <si>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</si>
  <si>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</si>
  <si>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</si>
  <si>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</si>
  <si>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</si>
  <si>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</si>
  <si>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</si>
  <si>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</si>
  <si>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</si>
  <si>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</si>
  <si>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</si>
  <si>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</si>
  <si>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</si>
  <si>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</si>
  <si>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</si>
  <si>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</si>
  <si>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</si>
  <si>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</si>
  <si>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</si>
  <si>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</si>
  <si>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</si>
  <si>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</si>
  <si>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</si>
  <si>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</si>
  <si>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</si>
  <si>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</si>
  <si>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</si>
  <si>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</si>
  <si>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</si>
  <si>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</si>
  <si>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</si>
  <si>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</si>
  <si>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</si>
  <si>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</si>
  <si>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</si>
  <si>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</si>
  <si>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</si>
  <si>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</si>
  <si>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</si>
  <si>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</si>
  <si>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</si>
  <si>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</si>
  <si>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</si>
  <si>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</si>
  <si>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</si>
  <si>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</si>
  <si>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</si>
  <si>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</si>
  <si>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</si>
  <si>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</si>
  <si>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</si>
  <si>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</si>
  <si>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</si>
  <si>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</si>
  <si>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</si>
  <si>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</si>
  <si>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</si>
  <si>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</si>
  <si>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</si>
  <si>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</si>
  <si>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</si>
  <si>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</si>
  <si>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</si>
  <si>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</si>
  <si>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</si>
  <si>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</si>
  <si>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</si>
  <si>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</si>
  <si>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</si>
  <si>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</si>
  <si>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</si>
  <si>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</si>
  <si>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</si>
  <si>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</si>
  <si>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</si>
  <si>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</si>
  <si>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</si>
  <si>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</si>
  <si>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</si>
  <si>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</si>
  <si>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</si>
  <si>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</si>
  <si>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</si>
  <si>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</si>
  <si>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</si>
  <si>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</si>
  <si>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</si>
  <si>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</si>
  <si>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</si>
  <si>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</si>
  <si>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</si>
  <si>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</si>
  <si>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</si>
  <si>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</si>
  <si>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</si>
  <si>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</si>
  <si>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</si>
  <si>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</si>
  <si>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</si>
  <si>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</si>
  <si>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</si>
  <si>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</si>
  <si>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</si>
  <si>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</si>
  <si>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</si>
  <si>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</si>
  <si>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</si>
  <si>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</si>
  <si>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</si>
  <si>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</si>
  <si>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</si>
  <si>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</si>
  <si>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</si>
  <si>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</si>
  <si>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</si>
  <si>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</si>
  <si>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</si>
  <si>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</si>
  <si>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</si>
  <si>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</si>
  <si>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</si>
  <si>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</si>
  <si>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</si>
  <si>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</si>
  <si>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</si>
  <si>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</si>
  <si>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</si>
  <si>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</si>
  <si>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</si>
  <si>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</si>
  <si>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</si>
  <si>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</si>
  <si>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</si>
  <si>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</si>
  <si>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</si>
  <si>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</si>
  <si>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</si>
  <si>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</si>
  <si>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</si>
  <si>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</si>
  <si>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</si>
  <si>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</si>
  <si>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</si>
  <si>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</si>
  <si>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</si>
  <si>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</si>
  <si>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</si>
  <si>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</si>
  <si>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</si>
  <si>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</si>
  <si>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</si>
  <si>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</si>
  <si>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</si>
  <si>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</si>
  <si>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</si>
  <si>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</si>
  <si>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</si>
  <si>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</si>
  <si>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</si>
  <si>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</si>
  <si>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</si>
  <si>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</si>
  <si>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</si>
  <si>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</si>
  <si>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</si>
  <si>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</si>
  <si>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</si>
  <si>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</si>
  <si>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</si>
  <si>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</si>
  <si>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</si>
  <si>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</si>
  <si>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</si>
  <si>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</si>
  <si>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</si>
  <si>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</si>
  <si>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</si>
  <si>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</si>
  <si>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</si>
  <si>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</si>
  <si>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</si>
  <si>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</si>
  <si>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</si>
  <si>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</si>
  <si>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</si>
  <si>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</si>
  <si>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</si>
  <si>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</si>
  <si>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</si>
  <si>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</si>
  <si>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</si>
  <si>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</si>
  <si>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</si>
  <si>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</si>
  <si>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</si>
  <si>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</si>
  <si>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</si>
  <si>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</si>
  <si>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</si>
  <si>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</si>
  <si>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</si>
  <si>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</si>
  <si>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</si>
  <si>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</si>
  <si>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</si>
  <si>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</si>
  <si>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</si>
  <si>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</si>
  <si>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</si>
  <si>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</si>
  <si>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</si>
  <si>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</si>
  <si>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</si>
  <si>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</si>
  <si>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</si>
  <si>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</si>
  <si>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</si>
  <si>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</si>
  <si>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</si>
  <si>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</si>
  <si>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</si>
  <si>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</si>
  <si>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</si>
  <si>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</si>
  <si>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</si>
  <si>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</si>
  <si>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</si>
  <si>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</si>
  <si>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</si>
  <si>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</si>
  <si>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</si>
  <si>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</si>
  <si>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</si>
  <si>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</si>
  <si>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</si>
  <si>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</si>
  <si>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</si>
  <si>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</si>
  <si>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</si>
  <si>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</si>
  <si>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</si>
  <si>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</si>
  <si>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</si>
  <si>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</si>
  <si>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</si>
  <si>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</si>
  <si>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</si>
  <si>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</si>
  <si>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</si>
  <si>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</si>
  <si>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</si>
  <si>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</si>
  <si>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</si>
  <si>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</si>
  <si>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</si>
  <si>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</si>
  <si>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</si>
  <si>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</si>
  <si>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</si>
  <si>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</si>
  <si>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</si>
  <si>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</si>
  <si>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</si>
  <si>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</si>
  <si>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</si>
  <si>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</si>
  <si>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</si>
  <si>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</si>
  <si>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</si>
  <si>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</si>
  <si>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</si>
  <si>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</si>
  <si>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</si>
  <si>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</si>
  <si>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</si>
  <si>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</si>
  <si>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</si>
  <si>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</si>
  <si>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</si>
  <si>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</si>
  <si>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</si>
  <si>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</si>
  <si>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</si>
  <si>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</si>
  <si>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</si>
  <si>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</si>
  <si>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</si>
  <si>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</si>
  <si>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</si>
  <si>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</si>
  <si>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</si>
  <si>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</si>
  <si>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</si>
  <si>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</si>
  <si>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</si>
  <si>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</si>
  <si>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</si>
  <si>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</si>
  <si>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</si>
  <si>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</si>
  <si>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</si>
  <si>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</si>
  <si>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</si>
  <si>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</si>
  <si>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</si>
  <si>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</si>
  <si>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</si>
  <si>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</si>
  <si>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</si>
  <si>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</si>
  <si>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</si>
  <si>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</si>
  <si>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</si>
  <si>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</si>
  <si>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</si>
  <si>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</si>
  <si>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</si>
  <si>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</si>
  <si>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</si>
  <si>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</si>
  <si>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</si>
  <si>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</si>
  <si>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</si>
  <si>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</si>
  <si>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</si>
  <si>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</si>
  <si>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</si>
  <si>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</si>
  <si>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</si>
  <si>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</si>
  <si>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</si>
  <si>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</si>
  <si>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</si>
  <si>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</si>
  <si>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</si>
  <si>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</si>
  <si>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</si>
  <si>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</si>
  <si>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</si>
  <si>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</si>
  <si>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</si>
  <si>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</si>
  <si>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</si>
  <si>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</si>
  <si>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</si>
  <si>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</si>
  <si>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</si>
  <si>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</si>
  <si>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</si>
  <si>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</si>
  <si>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</si>
  <si>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</si>
  <si>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</si>
  <si>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</si>
  <si>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</si>
  <si>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</si>
  <si>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</si>
  <si>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</si>
  <si>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</si>
  <si>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</si>
  <si>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</si>
  <si>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</si>
  <si>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</si>
  <si>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</si>
  <si>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</si>
  <si>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</si>
  <si>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</si>
  <si>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</si>
  <si>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</si>
  <si>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</si>
  <si>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</si>
  <si>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</si>
  <si>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</si>
  <si>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</si>
  <si>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</si>
  <si>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</si>
  <si>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</si>
  <si>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</si>
  <si>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</si>
  <si>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</si>
  <si>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</si>
  <si>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</si>
  <si>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</si>
  <si>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</si>
  <si>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</si>
  <si>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</si>
  <si>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</si>
  <si>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</si>
  <si>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</si>
  <si>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</si>
  <si>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</si>
  <si>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</si>
  <si>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</si>
  <si>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</si>
  <si>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</si>
  <si>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</si>
  <si>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</si>
  <si>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</si>
  <si>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</si>
  <si>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</si>
  <si>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</si>
  <si>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</si>
  <si>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</si>
  <si>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</si>
  <si>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</si>
  <si>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</si>
  <si>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</si>
  <si>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</si>
  <si>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</si>
  <si>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</si>
  <si>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</si>
  <si>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</si>
  <si>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</si>
  <si>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</si>
  <si>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</si>
  <si>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</si>
  <si>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</si>
  <si>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</si>
  <si>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</si>
  <si>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</si>
  <si>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</si>
  <si>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</si>
  <si>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</si>
  <si>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</si>
  <si>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</si>
  <si>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</si>
  <si>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</si>
  <si>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</si>
  <si>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</si>
  <si>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</si>
  <si>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</si>
  <si>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</si>
  <si>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</si>
  <si>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</si>
  <si>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</si>
  <si>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</si>
  <si>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</si>
  <si>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</si>
  <si>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</si>
  <si>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</si>
  <si>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</si>
  <si>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</si>
  <si>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</si>
  <si>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</si>
  <si>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</si>
  <si>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</si>
  <si>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</si>
  <si>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</si>
  <si>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</si>
  <si>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</si>
  <si>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</si>
  <si>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</si>
  <si>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</si>
  <si>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</si>
  <si>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</si>
  <si>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</si>
  <si>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</si>
  <si>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</si>
  <si>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</si>
  <si>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</si>
  <si>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</si>
  <si>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</si>
  <si>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</si>
  <si>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</si>
  <si>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</si>
  <si>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</si>
  <si>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</si>
  <si>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</si>
  <si>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</si>
  <si>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</si>
  <si>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</si>
  <si>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</si>
  <si>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</si>
  <si>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</si>
  <si>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</si>
  <si>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</si>
  <si>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</si>
  <si>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</si>
  <si>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</si>
  <si>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</si>
  <si>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</si>
  <si>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</si>
  <si>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</si>
  <si>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</si>
  <si>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</si>
  <si>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</si>
  <si>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</si>
  <si>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</si>
  <si>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</si>
  <si>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</si>
  <si>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</si>
  <si>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</si>
  <si>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</si>
  <si>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</si>
  <si>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</si>
  <si>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</si>
  <si>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</si>
  <si>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</si>
  <si>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</si>
  <si>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</si>
  <si>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</si>
  <si>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</si>
  <si>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</si>
  <si>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</si>
  <si>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</si>
  <si>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</si>
  <si>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</si>
  <si>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</si>
  <si>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</si>
  <si>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</si>
  <si>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</si>
  <si>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</si>
  <si>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</si>
  <si>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</si>
  <si>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</si>
  <si>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</si>
  <si>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</si>
  <si>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</si>
  <si>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</si>
  <si>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</si>
  <si>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</si>
  <si>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</si>
  <si>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</si>
  <si>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</si>
  <si>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</si>
  <si>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</si>
  <si>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</si>
  <si>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</si>
  <si>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</si>
  <si>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</si>
  <si>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</si>
  <si>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</si>
  <si>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</si>
  <si>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</si>
  <si>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</si>
  <si>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</si>
  <si>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</si>
  <si>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</si>
  <si>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</si>
  <si>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</si>
  <si>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</si>
  <si>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</si>
  <si>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</si>
  <si>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</si>
  <si>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</si>
  <si>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</si>
  <si>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</si>
  <si>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</si>
  <si>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</si>
  <si>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</si>
  <si>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</si>
  <si>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</si>
  <si>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</si>
  <si>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</si>
  <si>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</si>
  <si>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</si>
  <si>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</si>
  <si>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</si>
  <si>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</si>
  <si>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</si>
  <si>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</si>
  <si>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</si>
  <si>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</si>
  <si>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</si>
  <si>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</si>
  <si>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</si>
  <si>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</si>
  <si>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</si>
  <si>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</si>
  <si>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</si>
  <si>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</si>
  <si>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</si>
  <si>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</si>
  <si>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</si>
  <si>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</si>
  <si>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</si>
  <si>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</si>
  <si>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</si>
  <si>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</si>
  <si>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</si>
  <si>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</si>
  <si>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</si>
  <si>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</si>
  <si>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</si>
  <si>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</si>
  <si>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</si>
  <si>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</si>
  <si>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</si>
  <si>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</si>
  <si>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</si>
  <si>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</si>
  <si>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</si>
  <si>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</si>
  <si>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</si>
  <si>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</si>
  <si>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</si>
  <si>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</si>
  <si>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</si>
  <si>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</si>
  <si>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</si>
  <si>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</si>
  <si>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</si>
  <si>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</si>
  <si>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</si>
  <si>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</si>
  <si>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</si>
  <si>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</si>
  <si>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</si>
  <si>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</si>
  <si>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</si>
  <si>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</si>
  <si>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</si>
  <si>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</si>
  <si>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</si>
  <si>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</si>
  <si>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</si>
  <si>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</si>
  <si>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</si>
  <si>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</si>
  <si>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</si>
  <si>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</si>
  <si>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</si>
  <si>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</si>
  <si>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</si>
  <si>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</si>
  <si>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</si>
  <si>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</si>
  <si>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</si>
  <si>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</si>
  <si>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</si>
  <si>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</si>
  <si>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</si>
  <si>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</si>
  <si>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</si>
  <si>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</si>
  <si>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</si>
  <si>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</si>
  <si>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</si>
  <si>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</si>
  <si>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</si>
  <si>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</si>
  <si>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</si>
  <si>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</si>
  <si>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</si>
  <si>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</si>
  <si>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</si>
  <si>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</si>
  <si>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</si>
  <si>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</si>
  <si>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</si>
  <si>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</si>
  <si>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</si>
  <si>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</si>
  <si>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</si>
  <si>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</si>
  <si>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</si>
  <si>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</si>
  <si>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</si>
  <si>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</si>
  <si>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</si>
  <si>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</si>
  <si>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</si>
  <si>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</si>
  <si>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</si>
  <si>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</si>
  <si>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</si>
  <si>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</si>
  <si>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</si>
  <si>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</si>
  <si>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</si>
  <si>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</si>
  <si>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</si>
  <si>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</si>
  <si>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</si>
  <si>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</si>
  <si>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</si>
  <si>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</si>
  <si>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</si>
  <si>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</si>
  <si>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</si>
  <si>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</si>
  <si>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</si>
  <si>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</si>
  <si>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</si>
  <si>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</si>
  <si>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</si>
  <si>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</si>
  <si>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</si>
  <si>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</si>
  <si>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</si>
  <si>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</si>
  <si>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</si>
  <si>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</si>
  <si>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</si>
  <si>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</si>
  <si>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</si>
  <si>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</si>
  <si>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</si>
  <si>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</si>
  <si>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</si>
  <si>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</si>
  <si>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</si>
  <si>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</si>
  <si>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</si>
  <si>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</si>
  <si>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</si>
  <si>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</si>
  <si>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</si>
  <si>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</si>
  <si>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</si>
  <si>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</si>
  <si>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</si>
  <si>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</si>
  <si>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</si>
  <si>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</si>
  <si>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</si>
  <si>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</si>
  <si>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</si>
  <si>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</si>
  <si>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</si>
  <si>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</si>
  <si>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</si>
  <si>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</si>
  <si>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</si>
  <si>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</si>
  <si>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</si>
  <si>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</si>
  <si>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</si>
  <si>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</si>
  <si>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</si>
  <si>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</si>
  <si>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</si>
  <si>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</si>
  <si>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</si>
  <si>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</si>
  <si>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</si>
  <si>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</si>
  <si>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</si>
  <si>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</si>
  <si>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</si>
  <si>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</si>
  <si>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</si>
  <si>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</si>
  <si>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</si>
  <si>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</si>
  <si>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</si>
  <si>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</si>
  <si>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</si>
  <si>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</si>
  <si>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</si>
  <si>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</si>
  <si>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</si>
  <si>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</si>
  <si>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</si>
  <si>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</si>
  <si>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</si>
  <si>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</si>
  <si>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</si>
  <si>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</si>
  <si>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</si>
  <si>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</si>
  <si>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</si>
  <si>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</si>
  <si>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</si>
  <si>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</si>
  <si>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</si>
  <si>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</si>
  <si>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</si>
  <si>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</si>
  <si>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</si>
  <si>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</si>
  <si>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</si>
  <si>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</si>
  <si>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</si>
  <si>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</si>
  <si>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</si>
  <si>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</si>
  <si>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</si>
  <si>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</si>
  <si>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</si>
  <si>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</si>
  <si>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</si>
  <si>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</si>
  <si>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</si>
  <si>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</si>
  <si>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</si>
  <si>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</si>
  <si>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</si>
  <si>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</si>
  <si>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</si>
  <si>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</si>
  <si>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</si>
  <si>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</si>
  <si>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</si>
  <si>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</si>
  <si>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</si>
  <si>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</si>
  <si>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</si>
  <si>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</si>
  <si>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</si>
  <si>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</si>
  <si>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</si>
  <si>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</si>
  <si>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</si>
  <si>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</si>
  <si>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</si>
  <si>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</si>
  <si>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</si>
  <si>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</si>
  <si>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</si>
  <si>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</si>
  <si>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</si>
  <si>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</si>
  <si>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</si>
  <si>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</si>
  <si>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</si>
  <si>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</si>
  <si>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</si>
  <si>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</si>
  <si>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</si>
  <si>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</si>
  <si>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</si>
  <si>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</si>
  <si>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</si>
  <si>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</si>
  <si>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</si>
  <si>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</si>
  <si>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</si>
  <si>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</si>
  <si>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</si>
  <si>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</si>
  <si>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</si>
  <si>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</si>
  <si>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</si>
  <si>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</si>
  <si>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</si>
  <si>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</si>
  <si>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</si>
  <si>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</si>
  <si>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</si>
  <si>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</si>
  <si>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</si>
  <si>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</si>
  <si>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</si>
  <si>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</si>
  <si>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</si>
  <si>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</si>
  <si>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</si>
  <si>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</si>
  <si>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</si>
  <si>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</si>
  <si>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</si>
  <si>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</si>
  <si>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</si>
  <si>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</si>
  <si>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</si>
  <si>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</si>
  <si>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</si>
  <si>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</si>
  <si>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</si>
  <si>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</si>
  <si>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</si>
  <si>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</si>
  <si>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</si>
  <si>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</si>
  <si>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</si>
  <si>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</si>
  <si>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</si>
  <si>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</si>
  <si>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</si>
  <si>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</si>
  <si>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</si>
  <si>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</si>
  <si>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</si>
  <si>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</si>
  <si>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</si>
  <si>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</si>
  <si>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</si>
  <si>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</si>
  <si>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</si>
  <si>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</si>
  <si>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</si>
  <si>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</si>
  <si>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</si>
  <si>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</si>
  <si>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</si>
  <si>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</si>
  <si>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</si>
  <si>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</si>
  <si>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</si>
  <si>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</si>
  <si>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</si>
  <si>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</si>
  <si>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</si>
  <si>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</si>
  <si>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</si>
  <si>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</si>
  <si>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</si>
  <si>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</si>
  <si>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</si>
  <si>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</si>
  <si>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</si>
  <si>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</si>
  <si>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</si>
  <si>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</si>
  <si>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</si>
  <si>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</si>
  <si>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</si>
  <si>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</si>
  <si>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</si>
  <si>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</si>
  <si>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</si>
  <si>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</si>
  <si>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</si>
  <si>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</si>
  <si>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</si>
  <si>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</si>
  <si>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</si>
  <si>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</si>
  <si>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</si>
  <si>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</si>
  <si>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</si>
  <si>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</si>
  <si>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</si>
  <si>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</si>
  <si>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</si>
  <si>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</si>
  <si>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</si>
  <si>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</si>
  <si>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</si>
  <si>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</si>
  <si>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</si>
  <si>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</si>
  <si>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</si>
  <si>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</si>
  <si>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</si>
  <si>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</si>
  <si>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</si>
  <si>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</si>
  <si>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</si>
  <si>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</si>
  <si>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</si>
  <si>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</si>
  <si>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</si>
  <si>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</si>
  <si>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</si>
  <si>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</si>
  <si>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</si>
  <si>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</si>
  <si>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</si>
  <si>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</si>
  <si>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</si>
  <si>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</si>
  <si>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</si>
  <si>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</si>
  <si>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</si>
  <si>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</si>
  <si>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</si>
  <si>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</si>
  <si>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</si>
  <si>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</si>
  <si>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</si>
  <si>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</si>
  <si>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</si>
  <si>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</si>
  <si>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</si>
  <si>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</si>
  <si>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</si>
  <si>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</si>
  <si>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</si>
  <si>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</si>
  <si>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</si>
  <si>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</si>
  <si>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</si>
  <si>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</si>
  <si>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</si>
  <si>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</si>
  <si>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</si>
  <si>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</si>
  <si>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</si>
  <si>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</si>
  <si>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</si>
  <si>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</si>
  <si>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</si>
  <si>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</si>
  <si>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</si>
  <si>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</si>
  <si>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</si>
  <si>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</si>
  <si>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</si>
  <si>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</si>
  <si>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</si>
  <si>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</si>
  <si>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</si>
  <si>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</si>
  <si>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</si>
  <si>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</si>
  <si>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</si>
  <si>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</si>
  <si>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</si>
  <si>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</si>
  <si>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</si>
  <si>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</si>
  <si>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</si>
  <si>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</si>
  <si>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</si>
  <si>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</si>
  <si>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</si>
  <si>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</si>
  <si>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</si>
  <si>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</si>
  <si>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</si>
  <si>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</si>
  <si>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</si>
  <si>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</si>
  <si>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</si>
  <si>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</si>
  <si>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</si>
  <si>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</si>
  <si>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</si>
  <si>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</si>
  <si>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</si>
  <si>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</si>
  <si>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</si>
  <si>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</si>
  <si>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</si>
  <si>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</si>
  <si>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</si>
  <si>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</si>
  <si>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</si>
  <si>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</si>
  <si>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</si>
  <si>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</si>
  <si>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</si>
  <si>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</si>
  <si>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</si>
  <si>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</si>
  <si>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</si>
  <si>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</si>
  <si>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</si>
  <si>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</si>
  <si>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</si>
  <si>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</si>
  <si>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</si>
  <si>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</si>
  <si>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</si>
  <si>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</si>
  <si>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</si>
  <si>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</si>
  <si>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</si>
  <si>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</si>
  <si>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</si>
  <si>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</si>
  <si>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</si>
  <si>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</si>
  <si>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</si>
  <si>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</si>
  <si>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</si>
  <si>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</si>
  <si>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</si>
  <si>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</si>
  <si>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</si>
  <si>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</si>
  <si>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</si>
  <si>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</si>
  <si>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</si>
  <si>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</si>
  <si>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</si>
  <si>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</si>
  <si>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</si>
  <si>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</si>
  <si>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</si>
  <si>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</si>
  <si>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</si>
  <si>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</si>
  <si>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</si>
  <si>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</si>
  <si>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</si>
  <si>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</si>
  <si>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</si>
  <si>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</si>
  <si>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</si>
  <si>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</si>
  <si>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</si>
  <si>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</si>
  <si>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</si>
  <si>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</si>
  <si>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</si>
  <si>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</si>
  <si>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</si>
  <si>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</si>
  <si>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</si>
  <si>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</si>
  <si>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</si>
  <si>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</si>
  <si>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</si>
  <si>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</si>
  <si>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</si>
  <si>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</si>
  <si>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</si>
  <si>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</si>
  <si>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</si>
  <si>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</si>
  <si>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</si>
  <si>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</si>
  <si>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</si>
  <si>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</si>
  <si>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</si>
  <si>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</si>
  <si>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</si>
  <si>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</si>
  <si>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</si>
  <si>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</si>
  <si>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</si>
  <si>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</si>
  <si>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</si>
  <si>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</si>
  <si>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</si>
  <si>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</si>
  <si>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</si>
  <si>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</si>
  <si>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</si>
  <si>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</si>
  <si>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</si>
  <si>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</si>
  <si>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</si>
  <si>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</si>
  <si>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</si>
  <si>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</si>
  <si>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</si>
  <si>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</si>
  <si>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</si>
  <si>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</si>
  <si>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</si>
  <si>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</si>
  <si>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</si>
  <si>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</si>
  <si>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</si>
  <si>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</si>
  <si>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</si>
  <si>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</si>
  <si>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</si>
  <si>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</si>
  <si>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</si>
  <si>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</si>
  <si>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</si>
  <si>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</si>
  <si>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</si>
  <si>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</si>
  <si>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</si>
  <si>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</si>
  <si>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</si>
  <si>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</si>
  <si>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</si>
  <si>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</si>
  <si>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</si>
  <si>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</si>
  <si>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</si>
  <si>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</si>
  <si>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</si>
  <si>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</si>
  <si>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</si>
  <si>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</si>
  <si>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</si>
  <si>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</si>
  <si>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</si>
  <si>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</si>
  <si>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</si>
  <si>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</si>
  <si>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</si>
  <si>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</si>
  <si>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</si>
  <si>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</si>
  <si>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</si>
  <si>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</si>
  <si>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</si>
  <si>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</si>
  <si>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</si>
  <si>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</si>
  <si>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</si>
  <si>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</si>
  <si>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</si>
  <si>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</si>
  <si>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</si>
  <si>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</si>
  <si>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</si>
  <si>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</si>
  <si>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</si>
  <si>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</si>
  <si>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</si>
  <si>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</si>
  <si>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</si>
  <si>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</si>
  <si>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</si>
  <si>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</si>
  <si>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</si>
  <si>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</si>
  <si>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</si>
  <si>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</si>
  <si>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</si>
  <si>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</si>
  <si>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</si>
  <si>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</si>
  <si>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</si>
  <si>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</si>
  <si>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</si>
  <si>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</si>
  <si>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</si>
  <si>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</si>
  <si>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</si>
  <si>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</si>
  <si>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</si>
  <si>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</si>
  <si>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</si>
  <si>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</si>
  <si>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</si>
  <si>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</si>
  <si>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</si>
  <si>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</si>
  <si>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</si>
  <si>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</si>
  <si>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</si>
  <si>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</si>
  <si>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</si>
  <si>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</si>
  <si>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</si>
  <si>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</si>
  <si>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</si>
  <si>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</si>
  <si>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</si>
  <si>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</si>
  <si>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</si>
  <si>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</si>
  <si>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</si>
  <si>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</si>
  <si>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</si>
  <si>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</si>
  <si>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</si>
  <si>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</si>
  <si>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</si>
  <si>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</si>
  <si>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</si>
  <si>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</si>
  <si>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</si>
  <si>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</si>
  <si>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</si>
  <si>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</si>
  <si>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</si>
  <si>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</si>
  <si>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</si>
  <si>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</si>
  <si>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</si>
  <si>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</si>
  <si>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</si>
  <si>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</si>
  <si>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</si>
  <si>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</si>
  <si>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</si>
  <si>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</si>
  <si>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</si>
  <si>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</si>
  <si>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</si>
  <si>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</si>
  <si>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</si>
  <si>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</si>
  <si>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</si>
  <si>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</si>
  <si>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</si>
  <si>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</si>
  <si>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</si>
  <si>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</si>
  <si>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</si>
  <si>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</si>
  <si>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</si>
  <si>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</si>
  <si>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</si>
  <si>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</si>
  <si>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</si>
  <si>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</si>
  <si>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</si>
  <si>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</si>
  <si>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</si>
  <si>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</si>
  <si>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</si>
  <si>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</si>
  <si>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</si>
  <si>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</si>
  <si>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</si>
  <si>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</si>
  <si>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</si>
  <si>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</si>
  <si>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</si>
  <si>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</si>
  <si>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</si>
  <si>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</si>
  <si>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</si>
  <si>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</si>
  <si>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</si>
  <si>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</si>
  <si>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</si>
  <si>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</si>
  <si>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</si>
  <si>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</si>
  <si>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</si>
  <si>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</si>
  <si>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</si>
  <si>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</si>
  <si>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</si>
  <si>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</si>
  <si>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</si>
  <si>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</si>
  <si>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</si>
  <si>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</si>
  <si>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</si>
  <si>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</si>
  <si>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</si>
  <si>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</si>
  <si>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</si>
  <si>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</si>
  <si>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</si>
  <si>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</si>
  <si>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</si>
  <si>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</si>
  <si>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</si>
  <si>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</si>
  <si>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</si>
  <si>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</si>
  <si>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</si>
  <si>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</si>
  <si>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</si>
  <si>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</si>
  <si>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</si>
  <si>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</si>
  <si>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</si>
  <si>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</si>
  <si>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</si>
  <si>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</si>
  <si>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</si>
  <si>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</si>
  <si>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</si>
  <si>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</si>
  <si>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</si>
  <si>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</si>
  <si>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</si>
  <si>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</si>
  <si>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</si>
  <si>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</si>
  <si>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</si>
  <si>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</si>
  <si>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</si>
  <si>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</si>
  <si>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</si>
  <si>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</si>
  <si>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</si>
  <si>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</si>
  <si>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</si>
  <si>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</si>
  <si>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</si>
  <si>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</si>
  <si>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</si>
  <si>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</si>
  <si>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</si>
  <si>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</si>
  <si>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</si>
  <si>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</si>
  <si>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</si>
  <si>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</si>
  <si>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</si>
  <si>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</si>
  <si>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</si>
  <si>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</si>
  <si>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</si>
  <si>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</si>
  <si>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</si>
  <si>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</si>
  <si>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</si>
  <si>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</si>
  <si>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</si>
  <si>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</si>
  <si>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</si>
  <si>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</si>
  <si>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</si>
  <si>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</si>
  <si>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</si>
  <si>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</si>
  <si>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</si>
  <si>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</si>
  <si>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</si>
  <si>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</si>
  <si>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</si>
  <si>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</si>
  <si>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</si>
  <si>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</si>
  <si>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</si>
  <si>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</si>
  <si>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</si>
  <si>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</si>
  <si>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</si>
  <si>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</si>
  <si>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</si>
  <si>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</si>
  <si>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</si>
  <si>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</si>
  <si>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</si>
  <si>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</si>
  <si>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</si>
  <si>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</si>
  <si>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</si>
  <si>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</si>
  <si>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</si>
  <si>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</si>
  <si>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</si>
  <si>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</si>
  <si>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</si>
  <si>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</si>
  <si>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</si>
  <si>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</si>
  <si>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</si>
  <si>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</si>
  <si>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</si>
  <si>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</si>
  <si>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</si>
  <si>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</si>
  <si>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</si>
  <si>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</si>
  <si>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</si>
  <si>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</si>
  <si>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</si>
  <si>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</si>
  <si>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</si>
  <si>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</si>
  <si>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</si>
  <si>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</si>
  <si>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</si>
  <si>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</si>
  <si>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</si>
  <si>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</si>
  <si>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</si>
  <si>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</si>
  <si>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</si>
  <si>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</si>
  <si>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</si>
  <si>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</si>
  <si>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</si>
  <si>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</si>
  <si>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</si>
  <si>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</si>
  <si>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</si>
  <si>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</si>
  <si>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</si>
  <si>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</si>
  <si>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</si>
  <si>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</si>
  <si>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</si>
  <si>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</si>
  <si>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</si>
  <si>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</si>
  <si>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</si>
  <si>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</si>
  <si>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</si>
  <si>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</si>
  <si>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</si>
  <si>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</si>
  <si>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</si>
  <si>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</si>
  <si>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</si>
  <si>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</si>
  <si>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</si>
  <si>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</si>
  <si>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</si>
  <si>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</si>
  <si>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</si>
  <si>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</si>
  <si>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</si>
  <si>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</si>
  <si>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</si>
  <si>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</si>
  <si>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</si>
  <si>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</si>
  <si>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</si>
  <si>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</si>
  <si>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</si>
  <si>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</si>
  <si>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</si>
  <si>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</si>
  <si>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</si>
  <si>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</si>
  <si>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</si>
  <si>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</si>
  <si>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</si>
  <si>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</si>
  <si>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</si>
  <si>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</si>
  <si>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</si>
  <si>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</si>
  <si>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</si>
  <si>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</si>
  <si>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</si>
  <si>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</si>
  <si>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</si>
  <si>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</si>
  <si>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</si>
  <si>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</si>
  <si>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</si>
  <si>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</si>
  <si>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</si>
  <si>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</si>
  <si>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</si>
  <si>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</si>
  <si>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</si>
  <si>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</si>
  <si>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</si>
  <si>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</si>
  <si>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</si>
  <si>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</si>
  <si>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</si>
  <si>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</si>
  <si>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</si>
  <si>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</si>
  <si>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</si>
  <si>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</si>
  <si>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</si>
  <si>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</si>
  <si>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</si>
  <si>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</si>
  <si>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</si>
  <si>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</si>
  <si>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</si>
  <si>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</si>
  <si>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</si>
  <si>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</si>
  <si>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</si>
  <si>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</si>
  <si>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</si>
  <si>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</si>
  <si>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</si>
  <si>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</si>
  <si>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</si>
  <si>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</si>
  <si>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</si>
  <si>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</si>
  <si>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</si>
  <si>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</si>
  <si>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</si>
  <si>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</si>
  <si>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</si>
  <si>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</si>
  <si>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</si>
  <si>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</si>
  <si>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</si>
  <si>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</si>
  <si>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</si>
  <si>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</si>
  <si>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</si>
  <si>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</si>
  <si>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</si>
  <si>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</si>
  <si>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</si>
  <si>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</si>
  <si>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</si>
  <si>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</si>
  <si>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</si>
  <si>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</si>
  <si>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</si>
  <si>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</si>
  <si>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</si>
  <si>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</si>
  <si>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</si>
  <si>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</si>
  <si>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</si>
  <si>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</si>
  <si>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</si>
  <si>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</si>
  <si>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</si>
  <si>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</si>
  <si>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</si>
  <si>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</si>
  <si>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</si>
  <si>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</si>
  <si>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</si>
  <si>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</si>
  <si>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</si>
  <si>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</si>
  <si>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</si>
  <si>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</si>
  <si>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</si>
  <si>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</si>
  <si>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</si>
  <si>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</si>
  <si>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</si>
  <si>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</si>
  <si>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</si>
  <si>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</si>
  <si>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</si>
  <si>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</si>
  <si>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</si>
  <si>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</si>
  <si>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</si>
  <si>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</si>
  <si>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</si>
  <si>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</si>
  <si>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</si>
  <si>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</si>
  <si>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</si>
  <si>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</si>
  <si>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</si>
  <si>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</si>
  <si>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</si>
  <si>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</si>
  <si>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</si>
  <si>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</si>
  <si>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</si>
  <si>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</si>
  <si>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</si>
  <si>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</si>
  <si>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</si>
  <si>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</si>
  <si>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</si>
  <si>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</si>
  <si>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</si>
  <si>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</si>
  <si>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</si>
  <si>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</si>
  <si>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</si>
  <si>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</si>
  <si>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</si>
  <si>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</si>
  <si>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</si>
  <si>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</si>
  <si>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</si>
  <si>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</si>
  <si>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</si>
  <si>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</si>
  <si>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</si>
  <si>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</si>
  <si>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</si>
  <si>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</si>
  <si>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</si>
  <si>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</si>
  <si>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</si>
  <si>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</si>
  <si>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</si>
  <si>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</si>
  <si>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</si>
  <si>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</si>
  <si>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</si>
  <si>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</si>
  <si>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</si>
  <si>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</si>
  <si>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</si>
  <si>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</si>
  <si>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</si>
  <si>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</si>
  <si>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</si>
  <si>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</si>
  <si>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</si>
  <si>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</si>
  <si>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</si>
  <si>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</si>
  <si>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</si>
  <si>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</si>
  <si>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</si>
  <si>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</si>
  <si>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</si>
  <si>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</si>
  <si>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</si>
  <si>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</si>
  <si>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</si>
  <si>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</si>
  <si>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</si>
  <si>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</si>
  <si>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</si>
  <si>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</si>
  <si>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</si>
  <si>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</si>
  <si>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</si>
  <si>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</si>
  <si>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</si>
  <si>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</si>
  <si>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</si>
  <si>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</si>
  <si>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</si>
  <si>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</si>
  <si>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</si>
  <si>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</si>
  <si>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</si>
  <si>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</si>
  <si>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</si>
  <si>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</si>
  <si>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</si>
  <si>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</si>
  <si>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</si>
  <si>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</si>
  <si>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</si>
  <si>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</si>
  <si>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</si>
  <si>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</si>
  <si>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</si>
  <si>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</si>
  <si>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</si>
  <si>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</si>
  <si>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</si>
  <si>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</si>
  <si>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</si>
  <si>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</si>
  <si>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</si>
  <si>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</si>
  <si>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</si>
  <si>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</si>
  <si>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</si>
  <si>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</si>
  <si>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</si>
  <si>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</si>
  <si>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</si>
  <si>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</si>
  <si>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</si>
  <si>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</si>
  <si>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</si>
  <si>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</si>
  <si>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</si>
  <si>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</si>
  <si>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</si>
  <si>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</si>
  <si>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</si>
  <si>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</si>
  <si>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</si>
  <si>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</si>
  <si>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</si>
  <si>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</si>
  <si>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</si>
  <si>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</si>
  <si>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</si>
  <si>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</si>
  <si>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</si>
  <si>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</si>
  <si>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</si>
  <si>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</si>
  <si>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</si>
  <si>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</si>
  <si>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</si>
  <si>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</si>
  <si>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</si>
  <si>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</si>
  <si>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</si>
  <si>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</si>
  <si>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</si>
  <si>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</si>
  <si>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</si>
  <si>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</si>
  <si>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</si>
  <si>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</si>
  <si>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</si>
  <si>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</si>
  <si>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</si>
  <si>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</si>
  <si>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</si>
  <si>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</si>
  <si>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</si>
  <si>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</si>
  <si>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</si>
  <si>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</si>
  <si>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</si>
  <si>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</si>
  <si>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</si>
  <si>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</si>
  <si>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</si>
  <si>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</si>
  <si>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</si>
  <si>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</si>
  <si>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</si>
  <si>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</si>
  <si>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</si>
  <si>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</si>
  <si>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</si>
  <si>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</si>
  <si>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</si>
  <si>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</si>
  <si>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</si>
  <si>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</si>
  <si>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</si>
  <si>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</si>
  <si>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</si>
  <si>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</si>
  <si>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</si>
  <si>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</si>
  <si>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</si>
  <si>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</si>
  <si>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</si>
  <si>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</si>
  <si>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</si>
  <si>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</si>
  <si>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</si>
  <si>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</si>
  <si>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</si>
  <si>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</si>
  <si>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</si>
  <si>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</si>
  <si>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</si>
  <si>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</si>
  <si>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</si>
  <si>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</si>
  <si>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</si>
  <si>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</si>
  <si>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</si>
  <si>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</si>
  <si>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</si>
  <si>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</si>
  <si>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</si>
  <si>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</si>
  <si>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</si>
  <si>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</si>
  <si>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</si>
  <si>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</si>
  <si>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</si>
  <si>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</si>
  <si>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</si>
  <si>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</si>
  <si>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</si>
  <si>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</si>
  <si>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</si>
  <si>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</si>
  <si>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</si>
  <si>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</si>
  <si>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</si>
  <si>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</si>
  <si>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</si>
  <si>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</si>
  <si>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</si>
  <si>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</si>
  <si>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</si>
  <si>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</si>
  <si>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</si>
  <si>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</si>
  <si>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</si>
  <si>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</si>
  <si>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</si>
  <si>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</si>
  <si>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</si>
  <si>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</si>
  <si>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</si>
  <si>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</si>
  <si>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</si>
  <si>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</si>
  <si>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</si>
  <si>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</si>
  <si>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</si>
  <si>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</si>
  <si>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</si>
  <si>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</si>
  <si>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</si>
  <si>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</si>
  <si>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</si>
  <si>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</si>
  <si>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</si>
  <si>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</si>
  <si>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</si>
  <si>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</si>
  <si>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</si>
  <si>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</si>
  <si>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</si>
  <si>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</si>
  <si>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</si>
  <si>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</si>
  <si>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</si>
  <si>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</si>
  <si>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</si>
  <si>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</si>
  <si>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</si>
  <si>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</si>
  <si>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</si>
  <si>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</si>
  <si>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</si>
  <si>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</si>
  <si>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</si>
  <si>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</si>
  <si>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</si>
  <si>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</si>
  <si>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</si>
  <si>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</si>
  <si>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</si>
  <si>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</si>
  <si>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</si>
  <si>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</si>
  <si>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</si>
  <si>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</si>
  <si>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</si>
  <si>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</si>
  <si>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</si>
  <si>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</si>
  <si>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</si>
  <si>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</si>
  <si>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</si>
  <si>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</si>
  <si>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</si>
  <si>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</si>
  <si>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</si>
  <si>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</si>
  <si>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</si>
  <si>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</si>
  <si>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</si>
  <si>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</si>
  <si>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</si>
  <si>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</si>
  <si>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</si>
  <si>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</si>
  <si>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</si>
  <si>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</si>
  <si>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</si>
  <si>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</si>
  <si>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</si>
  <si>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</si>
  <si>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</si>
  <si>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</si>
  <si>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</si>
  <si>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</si>
  <si>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</si>
  <si>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</si>
  <si>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</si>
  <si>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</si>
  <si>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</si>
  <si>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</si>
  <si>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</si>
  <si>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</si>
  <si>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</si>
  <si>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</si>
  <si>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</si>
  <si>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</si>
  <si>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</si>
  <si>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</si>
  <si>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</si>
  <si>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</si>
  <si>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</si>
  <si>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</si>
  <si>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</si>
  <si>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</si>
  <si>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</si>
  <si>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</si>
  <si>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</si>
  <si>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</si>
  <si>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</si>
  <si>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</si>
  <si>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</si>
  <si>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</si>
  <si>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</si>
  <si>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</si>
  <si>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</si>
  <si>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</si>
  <si>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</si>
  <si>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</si>
  <si>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</si>
  <si>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</si>
  <si>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</si>
  <si>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</si>
  <si>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</si>
  <si>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</si>
  <si>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</si>
  <si>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</si>
  <si>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</si>
  <si>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</si>
  <si>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</si>
  <si>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</si>
  <si>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</si>
  <si>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</si>
  <si>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</si>
  <si>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</si>
  <si>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</si>
  <si>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</si>
  <si>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</si>
  <si>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</si>
  <si>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</si>
  <si>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</si>
  <si>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</si>
  <si>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</si>
  <si>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</si>
  <si>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</si>
  <si>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</si>
  <si>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</si>
  <si>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</si>
  <si>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</si>
  <si>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</si>
  <si>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</si>
  <si>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</si>
  <si>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</si>
  <si>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</si>
  <si>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</si>
  <si>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</si>
  <si>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</si>
  <si>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</si>
  <si>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</si>
  <si>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</si>
  <si>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</si>
  <si>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</si>
  <si>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</si>
  <si>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</si>
  <si>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</si>
  <si>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</si>
  <si>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</si>
  <si>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</si>
  <si>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</si>
  <si>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</si>
  <si>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</si>
  <si>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</si>
  <si>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</si>
  <si>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</si>
  <si>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</si>
  <si>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</si>
  <si>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</si>
  <si>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</si>
  <si>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</si>
  <si>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</si>
  <si>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</si>
  <si>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</si>
  <si>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</si>
  <si>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</si>
  <si>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</si>
  <si>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</si>
  <si>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</si>
  <si>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</si>
  <si>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</si>
  <si>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</si>
  <si>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</si>
  <si>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</si>
  <si>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</si>
  <si>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</si>
  <si>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</si>
  <si>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</si>
  <si>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</si>
  <si>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</si>
  <si>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</si>
  <si>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</si>
  <si>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</si>
  <si>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</si>
  <si>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</si>
  <si>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</si>
  <si>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</si>
  <si>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</si>
  <si>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</si>
  <si>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</si>
  <si>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</si>
  <si>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</si>
  <si>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</si>
  <si>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</si>
  <si>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</si>
  <si>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</si>
  <si>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</si>
  <si>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</si>
  <si>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</si>
  <si>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</si>
  <si>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</si>
  <si>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</si>
  <si>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</si>
  <si>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</si>
  <si>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</si>
  <si>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</si>
  <si>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</si>
  <si>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</si>
  <si>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</si>
  <si>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</si>
  <si>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</si>
  <si>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</si>
  <si>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</si>
  <si>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</si>
  <si>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</si>
  <si>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</si>
  <si>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</si>
  <si>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</si>
  <si>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</si>
  <si>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</si>
  <si>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</si>
  <si>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</si>
  <si>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</si>
  <si>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</si>
  <si>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</si>
  <si>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</si>
  <si>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</si>
  <si>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</si>
  <si>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</si>
  <si>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</si>
  <si>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</si>
  <si>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</si>
  <si>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</si>
  <si>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</si>
  <si>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</si>
  <si>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</si>
  <si>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</si>
  <si>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</si>
  <si>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</si>
  <si>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</si>
  <si>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</si>
  <si>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</si>
  <si>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</si>
  <si>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</si>
  <si>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</si>
  <si>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</si>
  <si>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</si>
  <si>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</si>
  <si>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</si>
  <si>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</si>
  <si>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</si>
  <si>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</si>
  <si>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</si>
  <si>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</si>
  <si>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</si>
  <si>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</si>
  <si>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</si>
  <si>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</si>
  <si>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</si>
  <si>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</si>
  <si>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</si>
  <si>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</si>
  <si>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</si>
  <si>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</si>
  <si>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</si>
  <si>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</si>
  <si>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</si>
  <si>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</si>
  <si>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</si>
  <si>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</si>
  <si>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</si>
  <si>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</si>
  <si>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</si>
  <si>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</si>
  <si>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</si>
  <si>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</si>
  <si>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</si>
  <si>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</si>
  <si>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</si>
  <si>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</si>
  <si>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</si>
  <si>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</si>
  <si>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</si>
  <si>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</si>
  <si>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</si>
  <si>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</si>
  <si>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</si>
  <si>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</si>
  <si>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</si>
  <si>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</si>
  <si>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</si>
  <si>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</si>
  <si>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</si>
  <si>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</si>
  <si>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</si>
  <si>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</si>
  <si>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</si>
  <si>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</si>
  <si>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</si>
  <si>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</si>
  <si>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</si>
  <si>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</si>
  <si>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</si>
  <si>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</si>
  <si>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</si>
  <si>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</si>
  <si>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</si>
  <si>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</si>
  <si>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</si>
  <si>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</si>
  <si>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</si>
  <si>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</si>
  <si>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</si>
  <si>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</si>
  <si>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</si>
  <si>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</si>
  <si>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</si>
  <si>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</si>
  <si>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</si>
  <si>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</si>
  <si>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</si>
  <si>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</si>
  <si>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</si>
  <si>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</si>
  <si>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</si>
  <si>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</si>
  <si>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</si>
  <si>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</si>
  <si>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</si>
  <si>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</si>
  <si>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</si>
  <si>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</si>
  <si>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</si>
  <si>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</si>
  <si>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</si>
  <si>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</si>
  <si>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</si>
  <si>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</si>
  <si>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</si>
  <si>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</si>
  <si>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</si>
  <si>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</si>
  <si>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</si>
  <si>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</si>
  <si>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</si>
  <si>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</si>
  <si>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</si>
  <si>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</si>
  <si>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</si>
  <si>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</si>
  <si>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</si>
  <si>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</si>
  <si>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</si>
  <si>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</si>
  <si>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</si>
  <si>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</si>
  <si>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</si>
  <si>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</si>
  <si>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</si>
  <si>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</si>
  <si>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</si>
  <si>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</si>
  <si>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</si>
  <si>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</si>
  <si>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</si>
  <si>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</si>
  <si>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</si>
  <si>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</si>
  <si>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</si>
  <si>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</si>
  <si>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</si>
  <si>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</si>
  <si>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</si>
  <si>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</si>
  <si>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</si>
  <si>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</si>
  <si>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</si>
  <si>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</si>
  <si>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</si>
  <si>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</si>
  <si>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</si>
  <si>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</si>
  <si>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</si>
  <si>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</si>
  <si>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</si>
  <si>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</si>
  <si>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</si>
  <si>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</si>
  <si>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</si>
  <si>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</si>
  <si>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</si>
  <si>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</si>
  <si>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</si>
  <si>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</si>
  <si>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</si>
  <si>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</si>
  <si>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</si>
  <si>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</si>
  <si>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</si>
  <si>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</si>
  <si>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</si>
  <si>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</si>
  <si>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</si>
  <si>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</si>
  <si>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</si>
  <si>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</si>
  <si>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</si>
  <si>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</si>
  <si>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</si>
  <si>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</si>
  <si>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</si>
  <si>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</si>
  <si>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</si>
  <si>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</si>
  <si>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</si>
  <si>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</si>
  <si>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</si>
  <si>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</si>
  <si>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</si>
  <si>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</si>
  <si>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</si>
  <si>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</si>
  <si>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</si>
  <si>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</si>
  <si>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</si>
  <si>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</si>
  <si>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</si>
  <si>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</si>
  <si>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</si>
  <si>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</si>
  <si>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</si>
  <si>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</si>
  <si>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</si>
  <si>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</si>
  <si>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</si>
  <si>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</si>
  <si>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</si>
  <si>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</si>
  <si>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</si>
  <si>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</si>
  <si>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</si>
  <si>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</si>
  <si>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</si>
  <si>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</si>
  <si>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</si>
  <si>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</si>
  <si>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</si>
  <si>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</si>
  <si>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</si>
  <si>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</si>
  <si>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</si>
  <si>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</si>
  <si>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</si>
  <si>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</si>
  <si>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</si>
  <si>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</si>
  <si>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</si>
  <si>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</si>
  <si>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</si>
  <si>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</si>
  <si>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</si>
  <si>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</si>
  <si>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</si>
  <si>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</si>
  <si>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</si>
  <si>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</si>
  <si>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</si>
  <si>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</si>
  <si>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</si>
  <si>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</si>
  <si>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</si>
  <si>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</si>
  <si>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</si>
  <si>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</si>
  <si>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</si>
  <si>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</si>
  <si>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</si>
  <si>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</si>
  <si>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</si>
  <si>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</si>
  <si>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</si>
  <si>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</si>
  <si>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</si>
  <si>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</si>
  <si>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</si>
  <si>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</si>
  <si>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</si>
  <si>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</si>
  <si>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</si>
  <si>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</si>
  <si>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</si>
  <si>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</si>
  <si>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</si>
  <si>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</si>
  <si>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</si>
  <si>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</si>
  <si>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</si>
  <si>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</si>
  <si>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</si>
  <si>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</si>
  <si>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</si>
  <si>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</si>
  <si>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</si>
  <si>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</si>
  <si>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</si>
  <si>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</si>
  <si>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</si>
  <si>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</si>
  <si>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</si>
  <si>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</si>
  <si>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</si>
  <si>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</si>
  <si>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</si>
  <si>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</si>
  <si>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</si>
  <si>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</si>
  <si>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</si>
  <si>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</si>
  <si>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</si>
  <si>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</si>
  <si>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</si>
  <si>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</si>
  <si>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</si>
  <si>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</si>
  <si>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</si>
  <si>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</si>
  <si>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</si>
  <si>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</si>
  <si>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</si>
  <si>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</si>
  <si>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</si>
  <si>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</si>
  <si>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</si>
  <si>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</si>
  <si>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</si>
  <si>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</si>
  <si>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</si>
  <si>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</si>
  <si>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</si>
  <si>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</si>
  <si>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</si>
  <si>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</si>
  <si>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</si>
  <si>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</si>
  <si>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</si>
  <si>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</si>
  <si>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</si>
  <si>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</si>
  <si>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</si>
  <si>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</si>
  <si>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</si>
  <si>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</si>
  <si>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</si>
  <si>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</si>
  <si>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</si>
  <si>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</si>
  <si>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</si>
  <si>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</si>
  <si>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</si>
  <si>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</si>
  <si>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</si>
  <si>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</si>
  <si>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</si>
  <si>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</si>
  <si>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</si>
  <si>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</si>
  <si>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</si>
  <si>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</si>
  <si>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</si>
  <si>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</si>
  <si>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</si>
  <si>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</si>
  <si>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</si>
  <si>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</si>
  <si>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</si>
  <si>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</si>
  <si>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</si>
  <si>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</si>
  <si>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</si>
  <si>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</si>
  <si>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</si>
  <si>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</si>
  <si>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</si>
  <si>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</si>
  <si>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</si>
  <si>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</si>
  <si>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</si>
  <si>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</si>
  <si>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</si>
  <si>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</si>
  <si>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</si>
  <si>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</si>
  <si>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</si>
  <si>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</si>
  <si>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</si>
  <si>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</si>
  <si>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</si>
  <si>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</si>
  <si>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</si>
  <si>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</si>
  <si>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</si>
  <si>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</si>
  <si>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</si>
  <si>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</si>
  <si>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</si>
  <si>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</si>
  <si>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</si>
  <si>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</si>
  <si>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</si>
  <si>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</si>
  <si>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</si>
  <si>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</si>
  <si>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</si>
  <si>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</si>
  <si>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</si>
  <si>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</si>
  <si>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</si>
  <si>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</si>
  <si>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</si>
  <si>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</si>
  <si>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</si>
  <si>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</si>
  <si>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</si>
  <si>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</si>
  <si>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</si>
  <si>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</si>
  <si>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</si>
  <si>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</si>
  <si>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</si>
  <si>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</si>
  <si>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</si>
  <si>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</si>
  <si>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</si>
  <si>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</si>
  <si>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</si>
  <si>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</si>
  <si>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</si>
  <si>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</si>
  <si>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</si>
  <si>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</si>
  <si>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</si>
  <si>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</si>
  <si>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</si>
  <si>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</si>
  <si>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</si>
  <si>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</si>
  <si>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</si>
  <si>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</si>
  <si>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</si>
  <si>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</si>
  <si>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</si>
  <si>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</si>
  <si>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</si>
  <si>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</si>
  <si>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</si>
  <si>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</si>
  <si>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</si>
  <si>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</si>
  <si>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</si>
  <si>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</si>
  <si>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</si>
  <si>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</si>
  <si>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</si>
  <si>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</si>
  <si>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</si>
  <si>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</si>
  <si>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</si>
  <si>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</si>
  <si>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</si>
  <si>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</si>
  <si>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</si>
  <si>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</si>
  <si>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</si>
  <si>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</si>
  <si>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</si>
  <si>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</si>
  <si>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</si>
  <si>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</si>
  <si>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</si>
  <si>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</si>
  <si>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</si>
  <si>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</si>
  <si>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</si>
  <si>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</si>
  <si>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</si>
  <si>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</si>
  <si>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</si>
  <si>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</si>
  <si>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</si>
  <si>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</si>
  <si>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</si>
  <si>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</si>
  <si>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</si>
  <si>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</si>
  <si>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</si>
  <si>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</si>
  <si>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</si>
  <si>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</si>
  <si>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</si>
  <si>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</si>
  <si>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</si>
  <si>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</si>
  <si>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</si>
  <si>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</si>
  <si>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</si>
  <si>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</si>
  <si>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</si>
  <si>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</si>
  <si>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</si>
  <si>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</si>
  <si>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</si>
  <si>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</si>
  <si>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</si>
  <si>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</si>
  <si>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</si>
  <si>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</si>
  <si>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</si>
  <si>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</si>
  <si>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</si>
  <si>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</si>
  <si>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</si>
  <si>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</si>
  <si>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</si>
  <si>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</si>
  <si>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</si>
  <si>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</si>
  <si>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</si>
  <si>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</si>
  <si>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</si>
  <si>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</si>
  <si>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</si>
  <si>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</si>
  <si>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</si>
  <si>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</si>
  <si>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</si>
  <si>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</si>
  <si>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</si>
  <si>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</si>
  <si>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</si>
  <si>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</si>
  <si>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</si>
  <si>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</si>
  <si>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</si>
  <si>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</si>
  <si>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</si>
  <si>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</si>
  <si>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</si>
  <si>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</si>
  <si>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</si>
  <si>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</si>
  <si>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</si>
  <si>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</si>
  <si>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</si>
  <si>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</si>
  <si>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</si>
  <si>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</si>
  <si>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</si>
  <si>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</si>
  <si>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</si>
  <si>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</si>
  <si>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</si>
  <si>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</si>
  <si>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</si>
  <si>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</si>
  <si>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</si>
  <si>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</si>
  <si>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</si>
  <si>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</si>
  <si>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</si>
  <si>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</si>
  <si>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</si>
  <si>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</si>
  <si>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</si>
  <si>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</si>
  <si>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</si>
  <si>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</si>
  <si>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</si>
  <si>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</si>
  <si>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</si>
  <si>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</si>
  <si>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</si>
  <si>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</si>
  <si>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</si>
  <si>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</si>
  <si>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</si>
  <si>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</si>
  <si>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</si>
  <si>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</si>
  <si>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</si>
  <si>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</si>
  <si>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</si>
  <si>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</si>
  <si>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</si>
  <si>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</si>
  <si>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</si>
  <si>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</si>
  <si>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</si>
  <si>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</si>
  <si>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</si>
  <si>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</si>
  <si>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</si>
  <si>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</si>
  <si>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</si>
  <si>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</si>
  <si>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</si>
  <si>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</si>
  <si>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</si>
  <si>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</si>
  <si>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</si>
  <si>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</si>
  <si>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</si>
  <si>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</si>
  <si>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</si>
  <si>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</si>
  <si>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</si>
  <si>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</si>
  <si>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</si>
  <si>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</si>
  <si>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</si>
  <si>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</si>
  <si>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</si>
  <si>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</si>
  <si>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</si>
  <si>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</si>
  <si>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</si>
  <si>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</si>
  <si>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</si>
  <si>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</si>
  <si>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</si>
  <si>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</si>
  <si>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</si>
  <si>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</si>
  <si>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</si>
  <si>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</si>
  <si>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</si>
  <si>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</si>
  <si>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</si>
  <si>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</si>
  <si>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</si>
  <si>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</si>
  <si>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</si>
  <si>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</si>
  <si>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</si>
  <si>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</si>
  <si>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</si>
  <si>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</si>
  <si>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</si>
  <si>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</si>
  <si>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</si>
  <si>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</si>
  <si>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</si>
  <si>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</si>
  <si>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</si>
  <si>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</si>
  <si>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</si>
  <si>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</si>
  <si>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</si>
  <si>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</si>
  <si>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</si>
  <si>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</si>
  <si>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</si>
  <si>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</si>
  <si>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</si>
  <si>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</si>
  <si>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</si>
  <si>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</si>
  <si>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</si>
  <si>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</si>
  <si>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</si>
  <si>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</si>
  <si>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</si>
  <si>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</si>
  <si>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</si>
  <si>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</si>
  <si>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</si>
  <si>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</si>
  <si>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</si>
  <si>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</si>
  <si>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</si>
  <si>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</si>
  <si>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</si>
  <si>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</si>
  <si>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</si>
  <si>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</si>
  <si>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</si>
  <si>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</si>
  <si>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</si>
  <si>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</si>
  <si>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</si>
  <si>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</si>
  <si>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</si>
  <si>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</si>
  <si>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</si>
  <si>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</si>
  <si>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</si>
  <si>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</si>
  <si>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</si>
  <si>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</si>
  <si>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</si>
  <si>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</si>
  <si>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</si>
  <si>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</si>
  <si>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</si>
  <si>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</si>
  <si>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</si>
  <si>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</si>
  <si>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</si>
  <si>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</si>
  <si>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</si>
  <si>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</si>
  <si>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</si>
  <si>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</si>
  <si>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</si>
  <si>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</si>
  <si>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</si>
  <si>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</si>
  <si>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</si>
  <si>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</si>
  <si>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</si>
  <si>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</si>
  <si>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</si>
  <si>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</si>
  <si>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</si>
  <si>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</si>
  <si>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</si>
  <si>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</si>
  <si>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</si>
  <si>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</si>
  <si>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</si>
  <si>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</si>
  <si>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</si>
  <si>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</si>
  <si>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</si>
  <si>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</si>
  <si>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</si>
  <si>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</si>
  <si>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</si>
  <si>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</si>
  <si>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</si>
  <si>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</si>
  <si>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</si>
  <si>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</si>
  <si>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</si>
  <si>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</si>
  <si>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</si>
  <si>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</si>
  <si>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</si>
  <si>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</si>
  <si>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</si>
  <si>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</si>
  <si>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</si>
  <si>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</si>
  <si>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</si>
  <si>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</si>
  <si>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</si>
  <si>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</si>
  <si>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</si>
  <si>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</si>
  <si>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</si>
  <si>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</si>
  <si>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</si>
  <si>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</si>
  <si>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</si>
  <si>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</si>
  <si>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</si>
  <si>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</si>
  <si>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</si>
  <si>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</si>
  <si>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</si>
  <si>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</si>
  <si>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</si>
  <si>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</si>
  <si>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</si>
  <si>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</si>
  <si>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</si>
  <si>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</si>
  <si>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</si>
  <si>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</si>
  <si>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</si>
  <si>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</si>
  <si>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</si>
  <si>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</si>
  <si>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</si>
  <si>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</si>
  <si>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</si>
  <si>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</si>
  <si>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</si>
  <si>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</si>
  <si>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</si>
  <si>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</si>
  <si>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</si>
  <si>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</si>
  <si>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</si>
  <si>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</si>
  <si>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</si>
  <si>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</si>
  <si>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</si>
  <si>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</si>
  <si>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</si>
  <si>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</si>
  <si>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</si>
  <si>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</si>
  <si>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</si>
  <si>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</si>
  <si>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</si>
  <si>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</si>
  <si>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</si>
  <si>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</si>
  <si>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</si>
  <si>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</si>
  <si>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</si>
  <si>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</si>
  <si>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</si>
  <si>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</si>
  <si>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</si>
  <si>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</si>
  <si>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</si>
  <si>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</si>
  <si>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</si>
  <si>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</si>
  <si>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</si>
  <si>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</si>
  <si>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</si>
  <si>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</si>
  <si>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</si>
  <si>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</si>
  <si>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</si>
  <si>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</si>
  <si>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</si>
  <si>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</si>
  <si>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</si>
  <si>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</si>
  <si>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</si>
  <si>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</si>
  <si>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</si>
  <si>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</si>
  <si>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</si>
  <si>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</si>
  <si>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</si>
  <si>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</si>
  <si>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</si>
  <si>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</si>
  <si>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</si>
  <si>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</si>
  <si>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</si>
  <si>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</si>
  <si>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</si>
  <si>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</si>
  <si>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</si>
  <si>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</si>
  <si>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</si>
  <si>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</si>
  <si>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</si>
  <si>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</si>
  <si>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</si>
  <si>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</si>
  <si>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</si>
  <si>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</si>
  <si>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</si>
  <si>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</si>
  <si>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</si>
  <si>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</si>
  <si>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</si>
  <si>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</si>
  <si>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</si>
  <si>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</si>
  <si>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</si>
  <si>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</si>
  <si>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</si>
  <si>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</si>
  <si>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</si>
  <si>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</si>
  <si>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</si>
  <si>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</si>
  <si>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</si>
  <si>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</si>
  <si>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</si>
  <si>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</si>
  <si>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</si>
  <si>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</si>
  <si>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</si>
  <si>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</si>
  <si>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</si>
  <si>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</si>
  <si>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</si>
  <si>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</si>
  <si>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</si>
  <si>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</si>
  <si>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</si>
  <si>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</si>
  <si>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</si>
  <si>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</si>
  <si>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</si>
  <si>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</si>
  <si>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</si>
  <si>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</si>
  <si>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</si>
  <si>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</si>
  <si>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</si>
  <si>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</si>
  <si>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</si>
  <si>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</si>
  <si>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</si>
  <si>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</si>
  <si>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</si>
  <si>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</si>
  <si>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</si>
  <si>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</si>
  <si>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</si>
  <si>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</si>
  <si>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</si>
  <si>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</si>
  <si>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</si>
  <si>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</si>
  <si>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</si>
  <si>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</si>
  <si>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</si>
  <si>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</si>
  <si>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</si>
  <si>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</si>
  <si>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</si>
  <si>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</si>
  <si>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</si>
  <si>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</si>
  <si>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</si>
  <si>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</si>
  <si>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</si>
  <si>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</si>
  <si>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</si>
  <si>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</si>
  <si>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</si>
  <si>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</si>
  <si>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</si>
  <si>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</si>
  <si>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</si>
  <si>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</si>
  <si>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</si>
  <si>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</si>
  <si>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</si>
  <si>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</si>
  <si>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</si>
  <si>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</si>
  <si>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</si>
  <si>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</si>
  <si>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</si>
  <si>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</si>
  <si>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</si>
  <si>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</si>
  <si>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</si>
  <si>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</si>
  <si>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</si>
  <si>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</si>
  <si>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</si>
  <si>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</si>
  <si>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</si>
  <si>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</si>
  <si>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</si>
  <si>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</si>
  <si>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</si>
  <si>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</si>
  <si>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</si>
  <si>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</si>
  <si>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</si>
  <si>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</si>
  <si>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</si>
  <si>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</si>
  <si>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</si>
  <si>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</si>
  <si>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</si>
  <si>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</si>
  <si>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</si>
  <si>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</si>
  <si>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</si>
  <si>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</si>
  <si>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</si>
  <si>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</si>
  <si>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</si>
  <si>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</si>
  <si>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</si>
  <si>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</si>
  <si>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</si>
  <si>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</si>
  <si>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</si>
  <si>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</si>
  <si>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</si>
  <si>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</si>
  <si>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</si>
  <si>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</si>
  <si>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</si>
  <si>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</si>
  <si>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</si>
  <si>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</si>
  <si>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</si>
  <si>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</si>
  <si>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</si>
  <si>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</si>
  <si>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</si>
  <si>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</si>
  <si>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</si>
  <si>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</si>
  <si>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</si>
  <si>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</si>
  <si>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</si>
  <si>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</si>
  <si>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</si>
  <si>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</si>
  <si>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</si>
  <si>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</si>
  <si>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</si>
  <si>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</si>
  <si>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</si>
  <si>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</si>
  <si>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</si>
  <si>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</si>
  <si>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</si>
  <si>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</si>
  <si>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</si>
  <si>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</si>
  <si>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</si>
  <si>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</si>
  <si>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</si>
  <si>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</si>
  <si>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</si>
  <si>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</si>
  <si>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</si>
  <si>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</si>
  <si>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</si>
  <si>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</si>
  <si>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</si>
  <si>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</si>
  <si>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</si>
  <si>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</si>
  <si>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</si>
  <si>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</si>
  <si>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</si>
  <si>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</si>
  <si>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</si>
  <si>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</si>
  <si>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</si>
  <si>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</si>
  <si>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</si>
  <si>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</si>
  <si>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</si>
  <si>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</si>
  <si>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</si>
  <si>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</si>
  <si>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</si>
  <si>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</si>
  <si>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</si>
  <si>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</si>
  <si>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</si>
  <si>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</si>
  <si>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</si>
  <si>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</si>
  <si>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</si>
  <si>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</si>
  <si>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</si>
  <si>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</si>
  <si>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</si>
  <si>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</si>
  <si>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</si>
  <si>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</si>
  <si>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</si>
  <si>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</si>
  <si>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</si>
  <si>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</si>
  <si>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</si>
  <si>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</si>
  <si>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</si>
  <si>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</si>
  <si>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</si>
  <si>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</si>
  <si>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</si>
  <si>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</si>
  <si>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</si>
  <si>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</si>
  <si>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</si>
  <si>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</si>
  <si>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</si>
  <si>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</si>
  <si>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</si>
  <si>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</si>
  <si>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</si>
  <si>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</si>
  <si>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</si>
  <si>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</si>
  <si>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</si>
  <si>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</si>
  <si>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</si>
  <si>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</si>
  <si>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</si>
  <si>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</si>
  <si>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</si>
  <si>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</si>
  <si>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</si>
  <si>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</si>
  <si>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</si>
  <si>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</si>
  <si>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</si>
  <si>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</si>
  <si>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</si>
  <si>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</si>
  <si>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</si>
  <si>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</si>
  <si>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</si>
  <si>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</si>
  <si>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</si>
  <si>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</si>
  <si>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</si>
  <si>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</si>
  <si>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</si>
  <si>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</si>
  <si>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</si>
  <si>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</si>
  <si>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</si>
  <si>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</si>
  <si>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</si>
  <si>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</si>
  <si>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</si>
  <si>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</si>
  <si>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</si>
  <si>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</si>
  <si>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</si>
  <si>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</si>
  <si>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</si>
  <si>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</si>
  <si>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</si>
  <si>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</si>
  <si>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</si>
  <si>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</si>
  <si>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</si>
  <si>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</si>
  <si>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</si>
  <si>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</si>
  <si>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</si>
  <si>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</si>
  <si>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</si>
  <si>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</si>
  <si>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</si>
  <si>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</si>
  <si>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</si>
  <si>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</si>
  <si>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</si>
  <si>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</si>
  <si>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</si>
  <si>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</si>
  <si>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</si>
  <si>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</si>
  <si>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</si>
  <si>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</si>
  <si>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</si>
  <si>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</si>
  <si>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</si>
  <si>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</si>
  <si>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</si>
  <si>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</si>
  <si>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</si>
  <si>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</si>
  <si>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</si>
  <si>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</si>
  <si>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</si>
  <si>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</si>
  <si>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</si>
  <si>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</si>
  <si>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</si>
  <si>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</si>
  <si>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</si>
  <si>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</si>
  <si>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</si>
  <si>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</si>
  <si>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</si>
  <si>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</si>
  <si>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</si>
  <si>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</si>
  <si>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</si>
  <si>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</si>
  <si>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</si>
  <si>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</si>
  <si>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</si>
  <si>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</si>
  <si>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</si>
  <si>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</si>
  <si>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</si>
  <si>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</si>
  <si>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</si>
  <si>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</si>
  <si>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</si>
  <si>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</si>
  <si>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</si>
  <si>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</si>
  <si>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</si>
  <si>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</si>
  <si>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</si>
  <si>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</si>
  <si>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</si>
  <si>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</si>
  <si>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</si>
  <si>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</si>
  <si>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</si>
  <si>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</si>
  <si>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</si>
  <si>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</si>
  <si>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</si>
  <si>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</si>
  <si>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</si>
  <si>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</si>
  <si>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</si>
  <si>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</si>
  <si>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</si>
  <si>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</si>
  <si>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</si>
  <si>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</si>
  <si>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</si>
  <si>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</si>
  <si>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</si>
  <si>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</si>
  <si>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</si>
  <si>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</si>
  <si>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</si>
  <si>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</si>
  <si>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</si>
  <si>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</si>
  <si>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</si>
  <si>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</si>
  <si>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</si>
  <si>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</si>
  <si>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</si>
  <si>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</si>
  <si>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</si>
  <si>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</si>
  <si>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</si>
  <si>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</si>
  <si>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</si>
  <si>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</si>
  <si>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</si>
  <si>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</si>
  <si>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</si>
  <si>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</si>
  <si>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</si>
  <si>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</si>
  <si>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</si>
  <si>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</si>
  <si>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</si>
  <si>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</si>
  <si>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</si>
  <si>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</si>
  <si>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</si>
  <si>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</si>
  <si>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</si>
  <si>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</si>
  <si>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</si>
  <si>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</si>
  <si>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</si>
  <si>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</si>
  <si>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</si>
  <si>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</si>
  <si>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</si>
  <si>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</si>
  <si>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</si>
  <si>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</si>
  <si>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</si>
  <si>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</si>
  <si>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</si>
  <si>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</si>
  <si>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</si>
  <si>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</si>
  <si>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</si>
  <si>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</si>
  <si>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</si>
  <si>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</si>
  <si>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</si>
  <si>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</si>
  <si>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</si>
  <si>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</si>
  <si>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</si>
  <si>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</si>
  <si>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</si>
  <si>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</si>
  <si>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</si>
  <si>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</si>
  <si>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</si>
  <si>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</si>
  <si>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</si>
  <si>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</si>
  <si>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</si>
  <si>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</si>
  <si>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</si>
  <si>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</si>
  <si>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</si>
  <si>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</si>
  <si>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</si>
  <si>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</si>
  <si>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</si>
  <si>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</si>
  <si>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</si>
  <si>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</si>
  <si>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</si>
  <si>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</si>
  <si>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</si>
  <si>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</si>
  <si>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</si>
  <si>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</si>
  <si>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</si>
  <si>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</si>
  <si>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</si>
  <si>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</si>
  <si>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</si>
  <si>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</si>
  <si>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</si>
  <si>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</si>
  <si>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</si>
  <si>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</si>
  <si>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</si>
  <si>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</si>
  <si>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</si>
  <si>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</si>
  <si>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</si>
  <si>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</si>
  <si>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</si>
  <si>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</si>
  <si>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</si>
  <si>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</si>
  <si>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</si>
  <si>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</si>
  <si>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</si>
  <si>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</si>
  <si>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</si>
  <si>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</si>
  <si>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</si>
  <si>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</si>
  <si>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</si>
  <si>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</si>
  <si>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</si>
  <si>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</si>
  <si>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</si>
  <si>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</si>
  <si>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</si>
  <si>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</si>
  <si>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</si>
  <si>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</si>
  <si>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</si>
  <si>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</si>
  <si>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</si>
  <si>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</si>
  <si>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</si>
  <si>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</si>
  <si>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</si>
  <si>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</si>
  <si>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</si>
  <si>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</si>
  <si>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</si>
  <si>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</si>
  <si>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</si>
  <si>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</si>
  <si>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</si>
  <si>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</si>
  <si>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</si>
  <si>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</si>
  <si>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</si>
  <si>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</si>
  <si>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</si>
  <si>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</si>
  <si>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</si>
  <si>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</si>
  <si>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</si>
  <si>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</si>
  <si>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</si>
  <si>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</si>
  <si>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</si>
  <si>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</si>
  <si>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</si>
  <si>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</si>
  <si>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</si>
  <si>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</si>
  <si>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</si>
  <si>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</si>
  <si>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</si>
  <si>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</si>
  <si>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</si>
  <si>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</si>
  <si>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</si>
  <si>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</si>
  <si>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</si>
  <si>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</si>
  <si>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</si>
  <si>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</si>
  <si>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</si>
  <si>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</si>
  <si>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</si>
  <si>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</si>
  <si>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</si>
  <si>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</si>
  <si>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</si>
  <si>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</si>
  <si>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</si>
  <si>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</si>
  <si>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</si>
  <si>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</si>
  <si>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</si>
  <si>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</si>
  <si>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</si>
  <si>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</si>
  <si>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</si>
  <si>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</si>
  <si>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</si>
  <si>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</si>
  <si>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</si>
  <si>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</si>
  <si>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</si>
  <si>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</si>
  <si>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</si>
  <si>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</si>
  <si>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</si>
  <si>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</si>
  <si>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</si>
  <si>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</si>
  <si>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</si>
  <si>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</si>
  <si>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</si>
  <si>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</si>
  <si>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</si>
  <si>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</si>
  <si>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</si>
  <si>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</si>
  <si>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</si>
  <si>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</si>
  <si>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</si>
  <si>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</si>
  <si>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</si>
  <si>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</si>
  <si>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</si>
  <si>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</si>
  <si>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</si>
  <si>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</si>
  <si>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</si>
  <si>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</si>
  <si>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</si>
  <si>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</si>
  <si>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</si>
  <si>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</si>
  <si>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</si>
  <si>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</si>
  <si>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</si>
  <si>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</si>
  <si>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</si>
  <si>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</si>
  <si>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</si>
  <si>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</si>
  <si>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</si>
  <si>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</si>
  <si>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</si>
  <si>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</si>
  <si>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</si>
  <si>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</si>
  <si>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</si>
  <si>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</si>
  <si>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</si>
  <si>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</si>
  <si>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</si>
  <si>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</si>
  <si>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</si>
  <si>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</si>
  <si>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</si>
  <si>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</si>
  <si>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</si>
  <si>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</si>
  <si>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</si>
  <si>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</si>
  <si>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</si>
  <si>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</si>
  <si>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</si>
  <si>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</si>
  <si>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</si>
  <si>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</si>
  <si>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</si>
  <si>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</si>
  <si>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</si>
  <si>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</si>
  <si>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</si>
  <si>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</si>
  <si>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</si>
  <si>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</si>
  <si>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</si>
  <si>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</si>
  <si>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</si>
  <si>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</si>
  <si>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</si>
  <si>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</si>
  <si>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</si>
  <si>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</si>
  <si>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</si>
  <si>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</si>
  <si>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</si>
  <si>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</si>
  <si>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</si>
  <si>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</si>
  <si>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</si>
  <si>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</si>
  <si>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</si>
  <si>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</si>
  <si>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</si>
  <si>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</si>
  <si>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</si>
  <si>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</si>
  <si>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</si>
  <si>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</si>
  <si>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</si>
  <si>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</si>
  <si>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</si>
  <si>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</si>
  <si>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</si>
  <si>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</si>
  <si>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</si>
  <si>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</si>
  <si>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</si>
  <si>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</si>
  <si>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</si>
  <si>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</si>
  <si>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</si>
  <si>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</si>
  <si>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</si>
  <si>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</si>
  <si>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</si>
  <si>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</si>
  <si>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</si>
  <si>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</si>
  <si>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</si>
  <si>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</si>
  <si>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</si>
  <si>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</si>
  <si>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</si>
  <si>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</si>
  <si>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</si>
  <si>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</si>
  <si>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</si>
  <si>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</si>
  <si>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</si>
  <si>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</si>
  <si>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</si>
  <si>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</si>
  <si>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</si>
  <si>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</si>
  <si>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</si>
  <si>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</si>
  <si>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</si>
  <si>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</si>
  <si>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</si>
  <si>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</si>
  <si>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</si>
  <si>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</si>
  <si>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</si>
  <si>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</si>
  <si>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</si>
  <si>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</si>
  <si>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</si>
  <si>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</si>
  <si>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</si>
  <si>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</si>
  <si>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</si>
  <si>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</si>
  <si>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</si>
  <si>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</si>
  <si>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</si>
  <si>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</si>
  <si>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</si>
  <si>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</si>
  <si>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</si>
  <si>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</si>
  <si>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</si>
  <si>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</si>
  <si>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</si>
  <si>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</si>
  <si>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</si>
  <si>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</si>
  <si>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</si>
  <si>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</si>
  <si>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</si>
  <si>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</si>
  <si>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</si>
  <si>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</si>
  <si>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</si>
  <si>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</si>
  <si>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</si>
  <si>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</si>
  <si>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</si>
  <si>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</si>
  <si>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</si>
  <si>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</si>
  <si>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</si>
  <si>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</si>
  <si>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</si>
  <si>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</si>
  <si>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</si>
  <si>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</si>
  <si>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</si>
  <si>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</si>
  <si>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</si>
  <si>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</si>
  <si>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</si>
  <si>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</si>
  <si>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</si>
  <si>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</si>
  <si>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</si>
  <si>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</si>
  <si>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</si>
  <si>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</si>
  <si>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</si>
  <si>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</si>
  <si>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</si>
  <si>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</si>
  <si>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</si>
  <si>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</si>
  <si>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</si>
  <si>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</si>
  <si>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</si>
  <si>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</si>
  <si>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</si>
  <si>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</si>
  <si>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</si>
  <si>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</si>
  <si>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</si>
  <si>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</si>
  <si>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</si>
  <si>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</si>
  <si>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</si>
  <si>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</si>
  <si>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</si>
  <si>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</si>
  <si>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</si>
  <si>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</si>
  <si>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</si>
  <si>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</si>
  <si>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</si>
  <si>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</si>
  <si>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</si>
  <si>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</si>
  <si>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</si>
  <si>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</si>
  <si>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</si>
  <si>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</si>
  <si>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</si>
  <si>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</si>
  <si>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</si>
  <si>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</si>
  <si>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</si>
  <si>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</si>
  <si>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</si>
  <si>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</si>
  <si>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</si>
  <si>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</si>
  <si>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</si>
  <si>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</si>
  <si>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</si>
  <si>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</si>
  <si>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</si>
  <si>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</si>
  <si>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</si>
  <si>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</si>
  <si>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</si>
  <si>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</si>
  <si>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</si>
  <si>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</si>
  <si>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</si>
  <si>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</si>
  <si>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</si>
  <si>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</si>
  <si>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</si>
  <si>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</si>
  <si>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</si>
  <si>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</si>
  <si>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</si>
  <si>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</si>
  <si>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</si>
  <si>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</si>
  <si>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</si>
  <si>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</si>
  <si>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</si>
  <si>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</si>
  <si>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</si>
  <si>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</si>
  <si>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</si>
  <si>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</si>
  <si>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</si>
  <si>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</si>
  <si>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</si>
  <si>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</si>
  <si>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</si>
  <si>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</si>
  <si>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</si>
  <si>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</si>
  <si>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</si>
  <si>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</si>
  <si>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</si>
  <si>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</si>
  <si>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</si>
  <si>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</si>
  <si>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</si>
  <si>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</si>
  <si>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</si>
  <si>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</si>
  <si>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</si>
  <si>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</si>
  <si>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</si>
  <si>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</si>
  <si>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</si>
  <si>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</si>
  <si>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</si>
  <si>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</si>
  <si>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</si>
  <si>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</si>
  <si>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</si>
  <si>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</si>
  <si>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</si>
  <si>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</si>
  <si>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</si>
  <si>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</si>
  <si>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</si>
  <si>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</si>
  <si>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</si>
  <si>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</si>
  <si>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</si>
  <si>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</si>
  <si>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</si>
  <si>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</si>
  <si>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</si>
  <si>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</si>
  <si>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</si>
  <si>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</si>
  <si>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</si>
  <si>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</si>
  <si>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</si>
  <si>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</si>
  <si>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</si>
  <si>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</si>
  <si>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</si>
  <si>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</si>
  <si>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</si>
  <si>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</si>
  <si>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</si>
  <si>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</si>
  <si>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</si>
  <si>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</si>
  <si>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</si>
  <si>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</si>
  <si>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</si>
  <si>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</si>
  <si>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</si>
  <si>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</si>
  <si>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</si>
  <si>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</si>
  <si>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</si>
  <si>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</si>
  <si>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</si>
  <si>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</si>
  <si>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</si>
  <si>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</si>
  <si>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</si>
  <si>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</si>
  <si>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</si>
  <si>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</si>
  <si>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</si>
  <si>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</si>
  <si>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</si>
  <si>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</si>
  <si>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</si>
  <si>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</si>
  <si>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</si>
  <si>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</si>
  <si>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</si>
  <si>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</si>
  <si>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</si>
  <si>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</si>
  <si>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</si>
  <si>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</si>
  <si>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</si>
  <si>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</si>
  <si>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</si>
  <si>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</si>
  <si>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</si>
  <si>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</si>
  <si>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</si>
  <si>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</si>
  <si>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</si>
  <si>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</si>
  <si>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</si>
  <si>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</si>
  <si>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</si>
  <si>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</si>
  <si>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</si>
  <si>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</si>
  <si>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</si>
  <si>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</si>
  <si>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</si>
  <si>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</si>
  <si>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</si>
  <si>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</si>
  <si>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</si>
  <si>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</si>
  <si>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</si>
  <si>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</si>
  <si>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</si>
  <si>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</si>
  <si>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</si>
  <si>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</si>
  <si>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</si>
  <si>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</si>
  <si>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</si>
  <si>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</si>
  <si>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</si>
  <si>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</si>
  <si>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</si>
  <si>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</si>
  <si>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</si>
  <si>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</si>
  <si>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</si>
  <si>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</si>
  <si>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</si>
  <si>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</si>
  <si>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</si>
  <si>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</si>
  <si>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</si>
  <si>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</si>
  <si>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</si>
  <si>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</si>
  <si>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</si>
  <si>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</si>
  <si>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</si>
  <si>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</si>
  <si>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</si>
  <si>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</si>
  <si>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</si>
  <si>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</si>
  <si>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</si>
  <si>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</si>
  <si>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</si>
  <si>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</si>
  <si>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</si>
  <si>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</si>
  <si>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</si>
  <si>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</si>
  <si>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</si>
  <si>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</si>
  <si>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</si>
  <si>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</si>
  <si>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</si>
  <si>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</si>
  <si>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</si>
  <si>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</si>
  <si>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</si>
  <si>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</si>
  <si>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</si>
  <si>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</si>
  <si>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</si>
  <si>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</si>
  <si>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</si>
  <si>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</si>
  <si>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</si>
  <si>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</si>
  <si>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</si>
  <si>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</si>
  <si>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</si>
  <si>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</si>
  <si>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</si>
  <si>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</si>
  <si>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</si>
  <si>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</si>
  <si>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</si>
  <si>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</si>
  <si>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</si>
  <si>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</si>
  <si>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</si>
  <si>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</si>
  <si>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</si>
  <si>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</si>
  <si>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</si>
  <si>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</si>
  <si>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</si>
  <si>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</si>
  <si>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</si>
  <si>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</si>
  <si>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</si>
  <si>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</si>
  <si>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</si>
  <si>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</si>
  <si>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</si>
  <si>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</si>
  <si>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</si>
  <si>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</si>
  <si>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</si>
  <si>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</si>
  <si>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</si>
  <si>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</si>
  <si>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</si>
  <si>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</si>
  <si>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</si>
  <si>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</si>
  <si>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</si>
  <si>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</si>
  <si>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</si>
  <si>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</si>
  <si>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</si>
  <si>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</si>
  <si>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</si>
  <si>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</si>
  <si>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</si>
  <si>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</si>
  <si>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</si>
  <si>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</si>
  <si>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</si>
  <si>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</si>
  <si>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</si>
  <si>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</si>
  <si>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</si>
  <si>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</si>
  <si>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</si>
  <si>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</si>
  <si>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</si>
  <si>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</si>
  <si>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</si>
  <si>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</si>
  <si>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</si>
  <si>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</si>
  <si>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</si>
  <si>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</si>
  <si>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</si>
  <si>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</si>
  <si>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</si>
  <si>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</si>
  <si>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</si>
  <si>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</si>
  <si>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</si>
  <si>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</si>
  <si>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</si>
  <si>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</si>
  <si>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</si>
  <si>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</si>
  <si>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</si>
  <si>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</si>
  <si>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</si>
  <si>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</si>
  <si>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</si>
  <si>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</si>
  <si>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</si>
  <si>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</si>
  <si>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</si>
  <si>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</si>
  <si>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</si>
  <si>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</si>
  <si>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</si>
  <si>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</si>
  <si>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</si>
  <si>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</si>
  <si>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</si>
  <si>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</si>
  <si>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</si>
  <si>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</si>
  <si>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</si>
  <si>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</si>
  <si>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</si>
  <si>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</si>
  <si>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</si>
  <si>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</si>
  <si>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</si>
  <si>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</si>
  <si>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</si>
  <si>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</si>
  <si>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</si>
  <si>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</si>
  <si>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</si>
  <si>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</si>
  <si>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</si>
  <si>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</si>
  <si>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</si>
  <si>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</si>
  <si>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</si>
  <si>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</si>
  <si>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</si>
  <si>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</si>
  <si>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</si>
  <si>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</si>
  <si>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</si>
  <si>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</si>
  <si>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</si>
  <si>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</si>
  <si>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</si>
  <si>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</si>
  <si>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</si>
  <si>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</si>
  <si>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</si>
  <si>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</si>
  <si>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</si>
  <si>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</si>
  <si>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</si>
  <si>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</si>
  <si>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</si>
  <si>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</si>
  <si>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</si>
  <si>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</si>
  <si>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</si>
  <si>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</si>
  <si>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</si>
  <si>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</si>
  <si>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</si>
  <si>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</si>
  <si>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</si>
  <si>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</si>
  <si>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</si>
  <si>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</si>
  <si>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</si>
  <si>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</si>
  <si>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</si>
  <si>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</si>
  <si>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</si>
  <si>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</si>
  <si>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</si>
  <si>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</si>
  <si>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</si>
  <si>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</si>
  <si>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</si>
  <si>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</si>
  <si>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</si>
  <si>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</si>
  <si>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</si>
  <si>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</si>
  <si>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</si>
  <si>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</si>
  <si>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</si>
  <si>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</si>
  <si>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</si>
  <si>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</si>
  <si>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</si>
  <si>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</si>
  <si>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</si>
  <si>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</si>
  <si>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</si>
  <si>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</si>
  <si>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</si>
  <si>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</si>
  <si>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</si>
  <si>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</si>
  <si>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</si>
  <si>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</si>
  <si>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</si>
  <si>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</si>
  <si>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</si>
  <si>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</si>
  <si>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</si>
  <si>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</si>
  <si>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</si>
  <si>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</si>
  <si>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</si>
  <si>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</si>
  <si>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</si>
  <si>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</si>
  <si>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</si>
  <si>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</si>
  <si>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</si>
  <si>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</si>
  <si>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</si>
  <si>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</si>
  <si>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</si>
  <si>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</si>
  <si>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</si>
  <si>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</si>
  <si>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</si>
  <si>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</si>
  <si>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</si>
  <si>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</si>
  <si>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</si>
  <si>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</si>
  <si>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</si>
  <si>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</si>
  <si>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</si>
  <si>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</si>
  <si>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</si>
  <si>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</si>
  <si>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</si>
  <si>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</si>
  <si>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</si>
  <si>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</si>
  <si>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</si>
  <si>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</si>
  <si>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</si>
  <si>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</si>
  <si>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</si>
  <si>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</si>
  <si>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</si>
  <si>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</si>
  <si>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</si>
  <si>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</si>
  <si>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</si>
  <si>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</si>
  <si>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</si>
  <si>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</si>
  <si>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</si>
  <si>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</si>
  <si>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</si>
  <si>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</si>
  <si>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</si>
  <si>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</si>
  <si>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</si>
  <si>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</si>
  <si>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</si>
  <si>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</si>
  <si>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</si>
  <si>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</si>
  <si>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</si>
  <si>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</si>
  <si>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</si>
  <si>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</si>
  <si>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</si>
  <si>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</si>
  <si>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</si>
  <si>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</si>
  <si>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</si>
  <si>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</si>
  <si>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</si>
  <si>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</si>
  <si>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</si>
  <si>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</si>
  <si>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</si>
  <si>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</si>
  <si>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</si>
  <si>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</si>
  <si>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</si>
  <si>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</si>
  <si>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</si>
  <si>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</si>
  <si>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</si>
  <si>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</si>
  <si>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</si>
  <si>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</si>
  <si>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</si>
  <si>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</si>
  <si>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</si>
  <si>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</si>
  <si>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</si>
  <si>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</si>
  <si>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</si>
  <si>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</si>
  <si>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</si>
  <si>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</si>
  <si>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</si>
  <si>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</si>
  <si>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</si>
  <si>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</si>
  <si>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</si>
  <si>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</si>
  <si>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</si>
  <si>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</si>
  <si>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</si>
  <si>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</si>
  <si>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</si>
  <si>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</si>
  <si>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</si>
  <si>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</si>
  <si>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</si>
  <si>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</si>
  <si>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</si>
  <si>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</si>
  <si>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</si>
  <si>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</si>
  <si>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</si>
  <si>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</si>
  <si>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</si>
  <si>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</si>
  <si>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</si>
  <si>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</si>
  <si>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</si>
  <si>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</si>
  <si>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</si>
  <si>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</si>
  <si>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</si>
  <si>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</si>
  <si>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</si>
  <si>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</si>
  <si>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</si>
  <si>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</si>
  <si>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</si>
  <si>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</si>
  <si>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</si>
  <si>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</si>
  <si>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</si>
  <si>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</si>
  <si>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</si>
  <si>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</si>
  <si>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</si>
  <si>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</si>
  <si>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</si>
  <si>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</si>
  <si>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</si>
  <si>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</si>
  <si>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</si>
  <si>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</si>
  <si>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</si>
  <si>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</si>
  <si>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</si>
  <si>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</si>
  <si>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</si>
  <si>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</si>
  <si>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</si>
  <si>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</si>
  <si>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</si>
  <si>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</si>
  <si>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</si>
  <si>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</si>
  <si>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</si>
  <si>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</si>
  <si>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</si>
  <si>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</si>
  <si>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</si>
  <si>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</si>
  <si>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</si>
  <si>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</si>
  <si>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</si>
  <si>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</si>
  <si>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</si>
  <si>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</si>
  <si>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</si>
  <si>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</si>
  <si>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</si>
  <si>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</si>
  <si>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</si>
  <si>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</si>
  <si>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</si>
  <si>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</si>
  <si>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</si>
  <si>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</si>
  <si>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</si>
  <si>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</si>
  <si>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</si>
  <si>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</si>
  <si>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</si>
  <si>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</si>
  <si>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</si>
  <si>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</si>
  <si>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</si>
  <si>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</si>
  <si>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</si>
  <si>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</si>
  <si>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</si>
  <si>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</si>
  <si>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</si>
  <si>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</si>
  <si>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</si>
  <si>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</si>
  <si>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</si>
  <si>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</si>
  <si>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</si>
  <si>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</si>
  <si>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</si>
  <si>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</si>
  <si>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</si>
  <si>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</si>
  <si>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</si>
  <si>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</si>
  <si>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</si>
  <si>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</si>
  <si>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</si>
  <si>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</si>
  <si>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</si>
  <si>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</si>
  <si>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</si>
  <si>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</si>
  <si>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</si>
  <si>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</si>
  <si>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</si>
  <si>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</si>
  <si>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</si>
  <si>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</si>
  <si>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</si>
  <si>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</si>
  <si>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</si>
  <si>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</si>
  <si>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</si>
  <si>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</si>
  <si>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</si>
  <si>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</si>
  <si>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</si>
  <si>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</si>
  <si>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</si>
  <si>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</si>
  <si>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</si>
  <si>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</si>
  <si>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</si>
  <si>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</si>
  <si>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</si>
  <si>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</si>
  <si>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</si>
  <si>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</si>
  <si>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</si>
  <si>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</si>
  <si>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</si>
  <si>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</si>
  <si>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</si>
  <si>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</si>
  <si>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</si>
  <si>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</si>
  <si>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</si>
  <si>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</si>
  <si>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</si>
  <si>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</si>
  <si>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</si>
  <si>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</si>
  <si>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</si>
  <si>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</si>
  <si>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</si>
  <si>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</si>
  <si>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</si>
  <si>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</si>
  <si>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</si>
  <si>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</si>
  <si>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</si>
  <si>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</si>
  <si>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</si>
  <si>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</si>
  <si>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</si>
  <si>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</si>
  <si>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</si>
  <si>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</si>
  <si>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</si>
  <si>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</si>
  <si>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</si>
  <si>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</si>
  <si>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</si>
  <si>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</si>
  <si>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</si>
  <si>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</si>
  <si>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</si>
  <si>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</si>
  <si>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</si>
  <si>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</si>
  <si>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</si>
  <si>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</si>
  <si>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</si>
  <si>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</si>
  <si>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</si>
  <si>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</si>
  <si>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</si>
  <si>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</si>
  <si>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</si>
  <si>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</si>
  <si>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</si>
  <si>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</si>
  <si>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</si>
  <si>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</si>
  <si>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</si>
  <si>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</si>
  <si>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</si>
  <si>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</si>
  <si>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</si>
  <si>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</si>
  <si>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</si>
  <si>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</si>
  <si>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</si>
  <si>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</si>
  <si>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</si>
  <si>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</si>
  <si>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</si>
  <si>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</si>
  <si>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</si>
  <si>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</si>
  <si>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</si>
  <si>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</si>
  <si>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</si>
  <si>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</si>
  <si>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</si>
  <si>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</si>
  <si>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</si>
  <si>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</si>
  <si>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</si>
  <si>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</si>
  <si>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</si>
  <si>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</si>
  <si>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</si>
  <si>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</si>
  <si>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</si>
  <si>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</si>
  <si>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</si>
  <si>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</si>
  <si>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</si>
  <si>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</si>
  <si>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</si>
  <si>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</si>
  <si>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</si>
  <si>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</si>
  <si>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</si>
  <si>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</si>
  <si>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</si>
  <si>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</si>
  <si>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</si>
  <si>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</si>
  <si>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</si>
  <si>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</si>
  <si>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</si>
  <si>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</si>
  <si>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</si>
  <si>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</si>
  <si>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</si>
  <si>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</si>
  <si>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</si>
  <si>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</si>
  <si>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</si>
  <si>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</si>
  <si>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</si>
  <si>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</si>
  <si>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</si>
  <si>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</si>
  <si>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</si>
  <si>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</si>
  <si>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</si>
  <si>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</si>
  <si>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</si>
  <si>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</si>
  <si>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</si>
  <si>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</si>
  <si>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</si>
  <si>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</si>
  <si>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</si>
  <si>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</si>
  <si>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</si>
  <si>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</si>
  <si>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</si>
  <si>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</si>
  <si>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</si>
  <si>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</si>
  <si>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</si>
  <si>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</si>
  <si>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</si>
  <si>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</si>
  <si>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</si>
  <si>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</si>
  <si>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</si>
  <si>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</si>
  <si>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</si>
  <si>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</si>
  <si>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</si>
  <si>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</si>
  <si>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</si>
  <si>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</si>
  <si>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</si>
  <si>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</si>
  <si>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</si>
  <si>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</si>
  <si>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</si>
  <si>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</si>
  <si>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</si>
  <si>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</si>
  <si>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</si>
  <si>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</si>
  <si>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</si>
  <si>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</si>
  <si>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</si>
  <si>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</si>
  <si>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</si>
  <si>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</si>
  <si>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</si>
  <si>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</si>
  <si>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</si>
  <si>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</si>
  <si>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</si>
  <si>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</si>
  <si>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</si>
  <si>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</si>
  <si>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</si>
  <si>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</si>
  <si>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</si>
  <si>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</si>
  <si>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</si>
  <si>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</si>
  <si>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</si>
  <si>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</si>
  <si>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</si>
  <si>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</si>
  <si>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</si>
  <si>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</si>
  <si>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</si>
  <si>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</si>
  <si>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</si>
  <si>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</si>
  <si>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</si>
  <si>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</si>
  <si>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</si>
  <si>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</si>
  <si>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</si>
  <si>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</si>
  <si>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</si>
  <si>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</si>
  <si>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</si>
  <si>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</si>
  <si>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</si>
  <si>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</si>
  <si>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</si>
  <si>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</si>
  <si>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</si>
  <si>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</si>
  <si>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</si>
  <si>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</si>
  <si>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</si>
  <si>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</si>
  <si>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</si>
  <si>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</si>
  <si>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</si>
  <si>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</si>
  <si>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</si>
  <si>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</si>
  <si>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</si>
  <si>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</si>
  <si>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</si>
  <si>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</si>
  <si>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</si>
  <si>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</si>
  <si>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</si>
  <si>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</si>
  <si>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</si>
  <si>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</si>
  <si>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</si>
  <si>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</si>
  <si>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</si>
  <si>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</si>
  <si>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</si>
  <si>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</si>
  <si>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</si>
  <si>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</si>
  <si>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</si>
  <si>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</si>
  <si>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</si>
  <si>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</si>
  <si>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</si>
  <si>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</si>
  <si>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</si>
  <si>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</si>
  <si>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</si>
  <si>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</si>
  <si>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</si>
  <si>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</si>
  <si>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</si>
  <si>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</si>
  <si>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</si>
  <si>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</si>
  <si>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</si>
  <si>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</si>
  <si>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</si>
  <si>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</si>
  <si>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</si>
  <si>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</si>
  <si>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</si>
  <si>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</si>
  <si>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</si>
  <si>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</si>
  <si>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</si>
  <si>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</si>
  <si>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</si>
  <si>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</si>
  <si>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</si>
  <si>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</si>
  <si>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</si>
  <si>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</si>
  <si>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</si>
  <si>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</si>
  <si>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</si>
  <si>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</si>
  <si>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</si>
  <si>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</si>
  <si>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</si>
  <si>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</si>
  <si>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</si>
  <si>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</si>
  <si>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</si>
  <si>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</si>
  <si>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</si>
  <si>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</si>
  <si>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</si>
  <si>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</si>
  <si>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</si>
  <si>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</si>
  <si>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</si>
  <si>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</si>
  <si>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</si>
  <si>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</si>
  <si>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</si>
  <si>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</si>
  <si>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</si>
  <si>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</si>
  <si>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</si>
  <si>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</si>
  <si>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</si>
  <si>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</si>
  <si>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</si>
  <si>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</si>
  <si>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</si>
  <si>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</si>
  <si>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</si>
  <si>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</si>
  <si>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</si>
  <si>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</si>
  <si>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</si>
  <si>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</si>
  <si>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</si>
  <si>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</si>
  <si>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</si>
  <si>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</si>
  <si>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</si>
  <si>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</si>
  <si>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</si>
  <si>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</si>
  <si>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</si>
  <si>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</si>
  <si>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</si>
  <si>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</si>
  <si>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</si>
  <si>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</si>
  <si>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</si>
  <si>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</si>
  <si>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</si>
  <si>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</si>
  <si>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</si>
  <si>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</si>
  <si>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</si>
  <si>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</si>
  <si>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</si>
  <si>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</si>
  <si>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</si>
  <si>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</si>
  <si>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</si>
  <si>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</si>
  <si>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</si>
  <si>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</si>
  <si>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</si>
  <si>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</si>
  <si>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</si>
  <si>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</si>
  <si>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</si>
  <si>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</si>
  <si>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</si>
  <si>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</si>
  <si>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</si>
  <si>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</si>
  <si>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</si>
  <si>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</si>
  <si>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</si>
  <si>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</si>
  <si>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</si>
  <si>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</si>
  <si>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</si>
  <si>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</si>
  <si>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</si>
  <si>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</si>
  <si>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</si>
  <si>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</si>
  <si>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</si>
  <si>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</si>
  <si>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</si>
  <si>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</si>
  <si>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</si>
  <si>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</si>
  <si>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</si>
  <si>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</si>
  <si>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</si>
  <si>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</si>
  <si>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</si>
  <si>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</si>
  <si>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</si>
  <si>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</si>
  <si>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</si>
  <si>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</si>
  <si>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</si>
  <si>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</si>
  <si>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</si>
  <si>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</si>
  <si>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</si>
  <si>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</si>
  <si>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</si>
  <si>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</si>
  <si>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</si>
  <si>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</si>
  <si>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</si>
  <si>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</si>
  <si>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</si>
  <si>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</si>
  <si>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</si>
  <si>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</si>
  <si>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</si>
  <si>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</si>
  <si>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</si>
  <si>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</si>
  <si>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</si>
  <si>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</si>
  <si>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</si>
  <si>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</si>
  <si>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</si>
  <si>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</si>
  <si>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</si>
  <si>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</si>
  <si>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</si>
  <si>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</si>
  <si>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</si>
  <si>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</si>
  <si>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</si>
  <si>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</si>
  <si>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</si>
  <si>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</si>
  <si>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</si>
  <si>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</si>
  <si>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</si>
  <si>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</si>
  <si>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</si>
  <si>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</si>
  <si>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</si>
  <si>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</si>
  <si>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</si>
  <si>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</si>
  <si>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</si>
  <si>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</si>
  <si>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</si>
  <si>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</si>
  <si>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</si>
  <si>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</si>
  <si>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</si>
  <si>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</si>
  <si>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</si>
  <si>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</si>
  <si>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</si>
  <si>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</si>
  <si>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</si>
  <si>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</si>
  <si>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</si>
  <si>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</si>
  <si>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</si>
  <si>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</si>
  <si>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</si>
  <si>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</si>
  <si>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</si>
  <si>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</si>
  <si>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</si>
  <si>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</si>
  <si>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</si>
  <si>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</si>
  <si>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</si>
  <si>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</si>
  <si>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</si>
  <si>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</si>
  <si>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</si>
  <si>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</si>
  <si>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</si>
  <si>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</si>
  <si>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</si>
  <si>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</si>
  <si>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</si>
  <si>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</si>
  <si>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</si>
  <si>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</si>
  <si>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</si>
  <si>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</si>
  <si>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</si>
  <si>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</si>
  <si>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</si>
  <si>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</si>
  <si>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</si>
  <si>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</si>
  <si>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</si>
  <si>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</si>
  <si>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</si>
  <si>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</si>
  <si>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</si>
  <si>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</si>
  <si>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</si>
  <si>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</si>
  <si>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</si>
  <si>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</si>
  <si>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</si>
  <si>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</si>
  <si>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</si>
  <si>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</si>
  <si>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</si>
  <si>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</si>
  <si>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</si>
  <si>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</si>
  <si>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</si>
  <si>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</si>
  <si>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</si>
  <si>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</si>
  <si>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</si>
  <si>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</si>
  <si>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</si>
  <si>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</si>
  <si>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</si>
  <si>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</si>
  <si>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</si>
  <si>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</si>
  <si>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</si>
  <si>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</si>
  <si>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</si>
  <si>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</si>
  <si>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</si>
  <si>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</si>
  <si>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</si>
  <si>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</si>
  <si>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</si>
  <si>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</si>
  <si>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</si>
  <si>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</si>
  <si>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</si>
  <si>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</si>
  <si>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</si>
  <si>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</si>
  <si>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</si>
  <si>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</si>
  <si>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</si>
  <si>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</si>
  <si>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</si>
  <si>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</si>
  <si>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</si>
  <si>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</si>
  <si>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</si>
  <si>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</si>
  <si>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</si>
  <si>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</si>
  <si>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</si>
  <si>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</si>
  <si>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</si>
  <si>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</si>
  <si>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</si>
  <si>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</si>
  <si>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</si>
  <si>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</si>
  <si>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</si>
  <si>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</si>
  <si>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</si>
  <si>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</si>
  <si>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</si>
  <si>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</si>
  <si>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</si>
  <si>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</si>
  <si>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</si>
  <si>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</si>
  <si>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</si>
  <si>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</si>
  <si>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</si>
  <si>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</si>
  <si>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</si>
  <si>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</si>
  <si>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</si>
  <si>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</si>
  <si>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</si>
  <si>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</si>
  <si>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</si>
  <si>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</si>
  <si>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</si>
  <si>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</si>
  <si>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</si>
  <si>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</si>
  <si>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</si>
  <si>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</si>
  <si>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</si>
  <si>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</si>
  <si>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</si>
  <si>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</si>
  <si>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</si>
  <si>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</si>
  <si>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</si>
  <si>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</si>
  <si>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</si>
  <si>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</si>
  <si>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</si>
  <si>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</si>
  <si>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</si>
  <si>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</si>
  <si>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</si>
  <si>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</si>
  <si>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</si>
  <si>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</si>
  <si>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</si>
  <si>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</si>
  <si>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</si>
  <si>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</si>
  <si>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</si>
  <si>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</si>
  <si>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</si>
  <si>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</si>
  <si>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</si>
  <si>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</si>
  <si>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</si>
  <si>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</si>
  <si>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</si>
  <si>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</si>
  <si>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</si>
  <si>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</si>
  <si>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</si>
  <si>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</si>
  <si>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</si>
  <si>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</si>
  <si>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</si>
  <si>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</si>
  <si>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</si>
  <si>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</si>
  <si>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</si>
  <si>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</si>
  <si>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</si>
  <si>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</si>
  <si>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</si>
  <si>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</si>
  <si>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</si>
  <si>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</si>
  <si>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</si>
  <si>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</si>
  <si>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</si>
  <si>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</si>
  <si>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</si>
  <si>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</si>
  <si>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</si>
  <si>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</si>
  <si>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</si>
  <si>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</si>
  <si>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</si>
  <si>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</si>
  <si>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</si>
  <si>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</si>
  <si>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</si>
  <si>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</si>
  <si>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</si>
  <si>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</si>
  <si>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</si>
  <si>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</si>
  <si>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</si>
  <si>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</si>
  <si>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</si>
  <si>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</si>
  <si>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</si>
  <si>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</si>
  <si>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</si>
  <si>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</si>
  <si>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</si>
  <si>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</si>
  <si>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</si>
  <si>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</si>
  <si>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</si>
  <si>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</si>
  <si>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</si>
  <si>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</si>
  <si>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</si>
  <si>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</si>
  <si>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</si>
  <si>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</si>
  <si>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</si>
  <si>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</si>
  <si>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</si>
  <si>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</si>
  <si>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</si>
  <si>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</si>
  <si>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</si>
  <si>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</si>
  <si>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</si>
  <si>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</si>
  <si>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</si>
  <si>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</si>
  <si>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</si>
  <si>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</si>
  <si>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</si>
  <si>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</si>
  <si>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</si>
  <si>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</si>
  <si>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</si>
  <si>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</si>
  <si>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</si>
  <si>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</si>
  <si>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</si>
  <si>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</si>
  <si>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</si>
  <si>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</si>
  <si>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</si>
  <si>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</si>
  <si>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</si>
  <si>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</si>
  <si>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</si>
  <si>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</si>
  <si>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</si>
  <si>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</si>
  <si>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</si>
  <si>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</si>
  <si>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</si>
  <si>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</si>
  <si>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</si>
  <si>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</si>
  <si>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</si>
  <si>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</si>
  <si>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</si>
  <si>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</si>
  <si>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</si>
  <si>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</si>
  <si>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</si>
  <si>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</si>
  <si>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</si>
  <si>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</si>
  <si>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</si>
  <si>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</si>
  <si>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</si>
  <si>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</si>
  <si>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</si>
  <si>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</si>
  <si>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</si>
  <si>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</si>
  <si>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</si>
  <si>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</si>
  <si>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</si>
  <si>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</si>
  <si>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</si>
  <si>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</si>
  <si>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</si>
  <si>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</si>
  <si>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</si>
  <si>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</si>
  <si>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</si>
  <si>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</si>
  <si>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</si>
  <si>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</si>
  <si>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</si>
  <si>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</si>
  <si>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</si>
  <si>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</si>
  <si>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</si>
  <si>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</si>
  <si>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</si>
  <si>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</si>
  <si>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</si>
  <si>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</si>
  <si>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</si>
  <si>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</si>
  <si>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</si>
  <si>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</si>
  <si>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</si>
  <si>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</si>
  <si>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</si>
  <si>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</si>
  <si>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</si>
  <si>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</si>
  <si>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</si>
  <si>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</si>
  <si>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</si>
  <si>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</si>
  <si>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</si>
  <si>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</si>
  <si>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</si>
  <si>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</si>
  <si>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</si>
  <si>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</si>
  <si>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</si>
  <si>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</si>
  <si>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</si>
  <si>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</si>
  <si>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</si>
  <si>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</si>
  <si>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</si>
  <si>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</si>
  <si>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</si>
  <si>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</si>
  <si>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</si>
  <si>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</si>
  <si>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</si>
  <si>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</si>
  <si>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</si>
  <si>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</si>
  <si>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</si>
  <si>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</si>
  <si>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</si>
  <si>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</si>
  <si>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</si>
  <si>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</si>
  <si>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</si>
  <si>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</si>
  <si>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</si>
  <si>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</si>
  <si>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</si>
  <si>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</si>
  <si>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</si>
  <si>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</si>
  <si>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</si>
  <si>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</si>
  <si>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</si>
  <si>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</si>
  <si>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</si>
  <si>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</si>
  <si>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</si>
  <si>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</si>
  <si>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</si>
  <si>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</si>
  <si>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</si>
  <si>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</si>
  <si>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</si>
  <si>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</si>
  <si>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</si>
  <si>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</si>
  <si>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</si>
  <si>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</si>
  <si>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</si>
  <si>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</si>
  <si>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</si>
  <si>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</si>
  <si>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</si>
  <si>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</si>
  <si>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</si>
  <si>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</si>
  <si>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</si>
  <si>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</si>
  <si>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</si>
  <si>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</si>
  <si>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</si>
  <si>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</si>
  <si>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</si>
  <si>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</si>
  <si>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</si>
  <si>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</si>
  <si>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</si>
  <si>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</si>
  <si>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</si>
  <si>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</si>
  <si>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</si>
  <si>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</si>
  <si>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</si>
  <si>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</si>
  <si>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</si>
  <si>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</si>
  <si>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</si>
  <si>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</si>
  <si>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</si>
  <si>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</si>
  <si>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</si>
  <si>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</si>
  <si>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</si>
  <si>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</si>
  <si>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</si>
  <si>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</si>
  <si>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</si>
  <si>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</si>
  <si>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</si>
  <si>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</si>
  <si>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</si>
  <si>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</si>
  <si>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</si>
  <si>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</si>
  <si>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</si>
  <si>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</si>
  <si>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</si>
  <si>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</si>
  <si>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</si>
  <si>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</si>
  <si>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</si>
  <si>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</si>
  <si>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</si>
  <si>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</si>
  <si>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</si>
  <si>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</si>
  <si>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</si>
  <si>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</si>
  <si>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</si>
  <si>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</si>
  <si>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</si>
  <si>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</si>
  <si>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</si>
  <si>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</si>
  <si>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</si>
  <si>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</si>
  <si>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</si>
  <si>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</si>
  <si>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</si>
  <si>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</si>
  <si>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</si>
  <si>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</si>
  <si>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</si>
  <si>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</si>
  <si>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</si>
  <si>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</si>
  <si>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</si>
  <si>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</si>
  <si>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</si>
  <si>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</si>
  <si>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</si>
  <si>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</si>
  <si>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</si>
  <si>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</si>
  <si>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</si>
  <si>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</si>
  <si>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</si>
  <si>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</si>
  <si>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</si>
  <si>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</si>
  <si>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</si>
  <si>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</si>
  <si>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</si>
  <si>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</si>
  <si>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</si>
  <si>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</si>
  <si>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</si>
  <si>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</si>
  <si>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</si>
  <si>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</si>
  <si>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</si>
  <si>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</si>
  <si>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</si>
  <si>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</si>
  <si>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</si>
  <si>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</si>
  <si>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</si>
  <si>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</si>
  <si>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</si>
  <si>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</si>
  <si>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</si>
  <si>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</si>
  <si>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</si>
  <si>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</si>
  <si>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</si>
  <si>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</si>
  <si>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</si>
  <si>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</si>
  <si>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</si>
  <si>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</si>
  <si>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</si>
  <si>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</si>
  <si>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</si>
  <si>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</si>
  <si>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</si>
  <si>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</si>
  <si>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</si>
  <si>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</si>
  <si>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</si>
  <si>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</si>
  <si>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</si>
  <si>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</si>
  <si>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</si>
  <si>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</si>
  <si>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</si>
  <si>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</si>
  <si>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</si>
  <si>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</si>
  <si>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</si>
  <si>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</si>
  <si>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</si>
  <si>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</si>
  <si>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</si>
  <si>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</si>
  <si>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</si>
  <si>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</si>
  <si>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</si>
  <si>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</si>
  <si>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</si>
  <si>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</si>
  <si>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</si>
  <si>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</si>
  <si>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</si>
  <si>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</si>
  <si>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</si>
  <si>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</si>
  <si>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</si>
  <si>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</si>
  <si>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</si>
  <si>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</si>
  <si>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</si>
  <si>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</si>
  <si>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</si>
  <si>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</si>
  <si>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</si>
  <si>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</si>
  <si>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</si>
  <si>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</si>
  <si>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</si>
  <si>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</si>
  <si>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</si>
  <si>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</si>
  <si>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</si>
  <si>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</si>
  <si>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</si>
  <si>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</si>
  <si>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</si>
  <si>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</si>
  <si>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</si>
  <si>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</si>
  <si>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</si>
  <si>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</si>
  <si>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</si>
  <si>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</si>
  <si>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</si>
  <si>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</si>
  <si>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</si>
  <si>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</si>
  <si>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</si>
  <si>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</si>
  <si>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</si>
  <si>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</si>
  <si>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</si>
  <si>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</si>
  <si>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</si>
  <si>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</si>
  <si>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</si>
  <si>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</si>
  <si>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</si>
  <si>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</si>
  <si>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</si>
  <si>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</si>
  <si>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</si>
  <si>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</si>
  <si>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</si>
  <si>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</si>
  <si>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</si>
  <si>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</si>
  <si>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</si>
  <si>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</si>
  <si>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</si>
  <si>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</si>
  <si>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</si>
  <si>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</si>
  <si>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</si>
  <si>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</si>
  <si>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</si>
  <si>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</si>
  <si>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</si>
  <si>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</si>
  <si>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</si>
  <si>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</si>
  <si>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</si>
  <si>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</si>
  <si>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</si>
  <si>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</si>
  <si>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</si>
  <si>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</si>
  <si>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</si>
  <si>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</si>
  <si>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</si>
  <si>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</si>
  <si>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</si>
  <si>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</si>
  <si>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</si>
  <si>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</si>
  <si>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</si>
  <si>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</si>
  <si>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</si>
  <si>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</si>
  <si>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</si>
  <si>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</si>
  <si>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</si>
  <si>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</si>
  <si>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</si>
  <si>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</si>
  <si>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</si>
  <si>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</si>
  <si>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</si>
  <si>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</si>
  <si>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</si>
  <si>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</si>
  <si>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</si>
  <si>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</si>
  <si>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</si>
  <si>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</si>
  <si>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</si>
  <si>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</si>
  <si>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</si>
  <si>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</si>
  <si>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</si>
  <si>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</si>
  <si>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</si>
  <si>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</si>
  <si>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</si>
  <si>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</si>
  <si>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</si>
  <si>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</si>
  <si>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</si>
  <si>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</si>
  <si>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</si>
  <si>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</si>
  <si>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</si>
  <si>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</si>
  <si>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</si>
  <si>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</si>
  <si>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</si>
  <si>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</si>
  <si>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</si>
  <si>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</si>
  <si>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</si>
  <si>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</si>
  <si>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</si>
  <si>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</si>
  <si>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</si>
  <si>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</si>
  <si>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</si>
  <si>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</si>
  <si>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</si>
  <si>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</si>
  <si>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</si>
  <si>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</si>
  <si>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</si>
  <si>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</si>
  <si>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</si>
  <si>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</si>
  <si>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</si>
  <si>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</si>
  <si>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</si>
  <si>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</si>
  <si>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</si>
  <si>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</si>
  <si>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</si>
  <si>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</si>
  <si>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</si>
  <si>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</si>
  <si>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</si>
  <si>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</si>
  <si>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</si>
  <si>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</si>
  <si>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</si>
  <si>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</si>
  <si>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</si>
  <si>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</si>
  <si>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</si>
  <si>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</si>
  <si>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</si>
  <si>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</si>
  <si>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</si>
  <si>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</si>
  <si>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</si>
  <si>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</si>
  <si>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</si>
  <si>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</si>
  <si>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</si>
  <si>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</si>
  <si>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</si>
  <si>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</si>
  <si>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</si>
  <si>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</si>
  <si>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</si>
  <si>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</si>
  <si>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</si>
  <si>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</si>
  <si>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</si>
  <si>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</si>
  <si>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</si>
  <si>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</si>
  <si>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</si>
  <si>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</si>
  <si>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</si>
  <si>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</si>
  <si>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</si>
  <si>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</si>
  <si>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</si>
  <si>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</si>
  <si>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</si>
  <si>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</si>
  <si>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</si>
  <si>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</si>
  <si>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</si>
  <si>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</si>
  <si>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</si>
  <si>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</si>
  <si>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</si>
  <si>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</si>
  <si>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</si>
  <si>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</si>
  <si>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</si>
  <si>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</si>
  <si>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</si>
  <si>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</si>
  <si>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</si>
  <si>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</si>
  <si>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</si>
  <si>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</si>
  <si>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</si>
  <si>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</si>
  <si>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</si>
  <si>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</si>
  <si>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</si>
  <si>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</si>
  <si>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</si>
  <si>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</si>
  <si>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</si>
  <si>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</si>
  <si>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</si>
  <si>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</si>
  <si>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</si>
  <si>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</si>
  <si>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</si>
  <si>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</si>
  <si>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</si>
  <si>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</si>
  <si>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</si>
  <si>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</si>
  <si>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</si>
  <si>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</si>
  <si>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</si>
  <si>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</si>
  <si>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</si>
  <si>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</si>
  <si>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</si>
  <si>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</si>
  <si>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</si>
  <si>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</si>
  <si>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</si>
  <si>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</si>
  <si>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</si>
  <si>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</si>
  <si>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</si>
  <si>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</si>
  <si>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</si>
  <si>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</si>
  <si>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</si>
  <si>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</si>
  <si>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</si>
  <si>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</si>
  <si>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</si>
  <si>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</si>
  <si>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</si>
  <si>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</si>
  <si>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</si>
  <si>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</si>
  <si>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</si>
  <si>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</si>
  <si>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</si>
  <si>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</si>
  <si>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</si>
  <si>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</si>
  <si>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</si>
  <si>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</si>
  <si>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</si>
  <si>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</si>
  <si>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</si>
  <si>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</si>
  <si>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</si>
  <si>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</si>
  <si>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</si>
  <si>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</si>
  <si>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</si>
  <si>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</si>
  <si>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</si>
  <si>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</si>
  <si>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</si>
  <si>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</si>
  <si>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</si>
  <si>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</si>
  <si>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</si>
  <si>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</si>
  <si>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</si>
  <si>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</si>
  <si>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</si>
  <si>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</si>
  <si>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</si>
  <si>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</si>
  <si>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</si>
  <si>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</si>
  <si>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</si>
  <si>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</si>
  <si>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</si>
  <si>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</si>
  <si>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</si>
  <si>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</si>
  <si>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</si>
  <si>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</si>
  <si>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</si>
  <si>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</si>
  <si>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</si>
  <si>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</si>
  <si>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</si>
  <si>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</si>
  <si>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</si>
  <si>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</si>
  <si>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</si>
  <si>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</si>
  <si>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</si>
  <si>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</si>
  <si>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</si>
  <si>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</si>
  <si>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</si>
  <si>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</si>
  <si>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</si>
  <si>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</si>
  <si>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</si>
  <si>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</si>
  <si>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</si>
  <si>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</si>
  <si>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</si>
  <si>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</si>
  <si>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</si>
  <si>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</si>
  <si>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</si>
  <si>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</si>
  <si>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</si>
  <si>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</si>
  <si>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</si>
  <si>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</si>
  <si>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</si>
  <si>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</si>
  <si>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</si>
  <si>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</si>
  <si>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</si>
  <si>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</si>
  <si>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</si>
  <si>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</si>
  <si>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</si>
  <si>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</si>
  <si>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</si>
  <si>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</si>
  <si>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</si>
  <si>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</si>
  <si>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</si>
  <si>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</si>
  <si>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</si>
  <si>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</si>
  <si>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</si>
  <si>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</si>
  <si>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</si>
  <si>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</si>
  <si>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</si>
  <si>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</si>
  <si>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</si>
  <si>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</si>
  <si>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</si>
  <si>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</si>
  <si>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</si>
  <si>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</si>
  <si>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</si>
  <si>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</si>
  <si>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</si>
  <si>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</si>
  <si>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</si>
  <si>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</si>
  <si>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</si>
  <si>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</si>
  <si>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</si>
  <si>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</si>
  <si>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</si>
  <si>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</si>
  <si>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</si>
  <si>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</si>
  <si>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</si>
  <si>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</si>
  <si>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</si>
  <si>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</si>
  <si>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</si>
  <si>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</si>
  <si>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</si>
  <si>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</si>
  <si>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</si>
  <si>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</si>
  <si>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</si>
  <si>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</si>
  <si>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</si>
  <si>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</si>
  <si>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</si>
  <si>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</si>
  <si>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</si>
  <si>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</si>
  <si>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</si>
  <si>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</si>
  <si>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</si>
  <si>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</si>
  <si>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</si>
  <si>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</si>
  <si>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</si>
  <si>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</si>
  <si>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</si>
  <si>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</si>
  <si>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</si>
  <si>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</si>
  <si>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</si>
  <si>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</si>
  <si>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</si>
  <si>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</si>
  <si>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</si>
  <si>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</si>
  <si>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</si>
  <si>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</si>
  <si>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</si>
  <si>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</si>
  <si>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</si>
  <si>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</si>
  <si>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</si>
  <si>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</si>
  <si>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</si>
  <si>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</si>
  <si>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</si>
  <si>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</si>
  <si>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</si>
  <si>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</si>
  <si>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</si>
  <si>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</si>
  <si>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</si>
  <si>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</si>
  <si>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</si>
  <si>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</si>
  <si>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</si>
  <si>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</si>
  <si>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</si>
  <si>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</si>
  <si>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</si>
  <si>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</si>
  <si>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</si>
  <si>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</si>
  <si>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</si>
  <si>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</si>
  <si>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</si>
  <si>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</si>
  <si>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</si>
  <si>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</si>
  <si>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</si>
  <si>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</si>
  <si>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</si>
  <si>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</si>
  <si>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</si>
  <si>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</si>
  <si>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</si>
  <si>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</si>
  <si>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</si>
  <si>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</si>
  <si>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</si>
  <si>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</si>
  <si>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</si>
  <si>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</si>
  <si>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</si>
  <si>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</si>
  <si>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</si>
  <si>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</si>
  <si>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</si>
  <si>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</si>
  <si>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</si>
  <si>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</si>
  <si>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</si>
  <si>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</si>
  <si>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</si>
  <si>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</si>
  <si>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</si>
  <si>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</si>
  <si>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</si>
  <si>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</si>
  <si>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</si>
  <si>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</si>
  <si>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</si>
  <si>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</si>
  <si>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</si>
  <si>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</si>
  <si>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</si>
  <si>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</si>
  <si>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</si>
  <si>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</si>
  <si>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</si>
  <si>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</si>
  <si>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</si>
  <si>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</si>
  <si>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</si>
  <si>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</si>
  <si>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</si>
  <si>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</si>
  <si>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</si>
  <si>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</si>
  <si>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</si>
  <si>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</si>
  <si>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</si>
  <si>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</si>
  <si>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</si>
  <si>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</si>
  <si>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</si>
  <si>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</si>
  <si>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</si>
  <si>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</si>
  <si>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</si>
  <si>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</si>
  <si>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</si>
  <si>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</si>
  <si>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</si>
  <si>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</si>
  <si>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</si>
  <si>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</si>
  <si>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</si>
  <si>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</si>
  <si>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</si>
  <si>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</si>
  <si>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</si>
  <si>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</si>
  <si>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</si>
  <si>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</si>
  <si>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</si>
  <si>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</si>
  <si>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</si>
  <si>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</si>
  <si>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</si>
  <si>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</si>
  <si>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</si>
  <si>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</si>
  <si>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</si>
  <si>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</si>
  <si>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</si>
  <si>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</si>
  <si>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</si>
  <si>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</si>
  <si>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</si>
  <si>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</si>
  <si>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</si>
  <si>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</si>
  <si>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</si>
  <si>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</si>
  <si>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</si>
  <si>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</si>
  <si>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</si>
  <si>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</si>
  <si>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</si>
  <si>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</si>
  <si>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</si>
  <si>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</si>
  <si>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</si>
  <si>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</si>
  <si>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</si>
  <si>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</si>
  <si>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</si>
  <si>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</si>
  <si>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</si>
  <si>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</si>
  <si>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</si>
  <si>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</si>
  <si>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</si>
  <si>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</si>
  <si>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</si>
  <si>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</si>
  <si>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</si>
  <si>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</si>
  <si>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</si>
  <si>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</si>
  <si>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</si>
  <si>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</si>
  <si>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</si>
  <si>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</si>
  <si>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</si>
  <si>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</si>
  <si>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</si>
  <si>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</si>
  <si>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</si>
  <si>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</si>
  <si>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</si>
  <si>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</si>
  <si>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</si>
  <si>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</si>
  <si>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</si>
  <si>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</si>
  <si>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</si>
  <si>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</si>
  <si>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</si>
  <si>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</si>
  <si>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</si>
  <si>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</si>
  <si>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</si>
  <si>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</si>
  <si>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</si>
  <si>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</si>
  <si>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</si>
  <si>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</si>
  <si>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</si>
  <si>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</si>
  <si>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</si>
  <si>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</si>
  <si>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</si>
  <si>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</si>
  <si>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</si>
  <si>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</si>
  <si>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</si>
  <si>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</si>
  <si>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</si>
  <si>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</si>
  <si>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</si>
  <si>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</si>
  <si>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</si>
  <si>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</si>
  <si>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</si>
  <si>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</si>
  <si>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</si>
  <si>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</si>
  <si>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</si>
  <si>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</si>
  <si>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</si>
  <si>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</si>
  <si>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</si>
  <si>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</si>
  <si>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</si>
  <si>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</si>
  <si>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</si>
  <si>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</si>
  <si>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</si>
  <si>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</si>
  <si>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</si>
  <si>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</si>
  <si>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</si>
  <si>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</si>
  <si>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</si>
  <si>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</si>
  <si>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</si>
  <si>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</si>
  <si>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</si>
  <si>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</si>
  <si>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</si>
  <si>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</si>
  <si>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</si>
  <si>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</si>
  <si>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</si>
  <si>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</si>
  <si>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</si>
  <si>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</si>
  <si>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</si>
  <si>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</si>
  <si>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</si>
  <si>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</si>
  <si>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</si>
  <si>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</si>
  <si>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</si>
  <si>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</si>
  <si>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</si>
  <si>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</si>
  <si>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</si>
  <si>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</si>
  <si>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</si>
  <si>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</si>
  <si>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</si>
  <si>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</si>
  <si>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</si>
  <si>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</si>
  <si>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</si>
  <si>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</si>
  <si>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</si>
  <si>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</si>
  <si>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</si>
  <si>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</si>
  <si>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</si>
  <si>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</si>
  <si>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</si>
  <si>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</si>
  <si>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</si>
  <si>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</si>
  <si>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</si>
  <si>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</si>
  <si>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</si>
  <si>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</si>
  <si>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</si>
  <si>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</si>
  <si>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</si>
  <si>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</si>
  <si>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</si>
  <si>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</si>
  <si>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</si>
  <si>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</si>
  <si>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</si>
  <si>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</si>
  <si>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</si>
  <si>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</si>
  <si>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</si>
  <si>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</si>
  <si>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</si>
  <si>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</si>
  <si>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</si>
  <si>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</si>
  <si>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</si>
  <si>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</si>
  <si>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</si>
  <si>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</si>
  <si>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</si>
  <si>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</si>
  <si>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</si>
  <si>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</si>
  <si>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</si>
  <si>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</si>
  <si>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</si>
  <si>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</si>
  <si>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</si>
  <si>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</si>
  <si>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</si>
  <si>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</si>
  <si>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</si>
  <si>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</si>
  <si>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</si>
  <si>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</si>
  <si>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</si>
  <si>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</si>
  <si>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</si>
  <si>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</si>
  <si>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</si>
  <si>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</si>
  <si>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</si>
  <si>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</si>
  <si>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</si>
  <si>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</si>
  <si>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</si>
  <si>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</si>
  <si>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</si>
  <si>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</si>
  <si>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</si>
  <si>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</si>
  <si>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</si>
  <si>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</si>
  <si>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</si>
  <si>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</si>
  <si>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</si>
  <si>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</si>
  <si>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</si>
  <si>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</si>
  <si>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</si>
  <si>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</si>
  <si>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</si>
  <si>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</si>
  <si>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</si>
  <si>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</si>
  <si>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</si>
  <si>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</si>
  <si>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</si>
  <si>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</si>
  <si>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</si>
  <si>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</si>
  <si>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</si>
  <si>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</si>
  <si>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</si>
  <si>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</si>
  <si>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</si>
  <si>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</si>
  <si>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</si>
  <si>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</si>
  <si>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</si>
  <si>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</si>
  <si>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</si>
  <si>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</si>
  <si>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</si>
  <si>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</si>
  <si>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</si>
  <si>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</si>
  <si>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</si>
  <si>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</si>
  <si>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</si>
  <si>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</si>
  <si>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</si>
  <si>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</si>
  <si>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</si>
  <si>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</si>
  <si>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</si>
  <si>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</si>
  <si>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</si>
  <si>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</si>
  <si>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</si>
  <si>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</si>
  <si>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</si>
  <si>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</si>
  <si>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</si>
  <si>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</si>
  <si>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</si>
  <si>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</si>
  <si>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</si>
  <si>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</si>
  <si>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</si>
  <si>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</si>
  <si>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</si>
  <si>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</si>
  <si>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</si>
  <si>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</si>
  <si>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</si>
  <si>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</si>
  <si>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</si>
  <si>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</si>
  <si>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</si>
  <si>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</si>
  <si>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</si>
  <si>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</si>
  <si>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</si>
  <si>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</si>
  <si>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</si>
  <si>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</si>
  <si>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</si>
  <si>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</si>
  <si>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</si>
  <si>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</si>
  <si>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</si>
  <si>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</si>
  <si>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</si>
  <si>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</si>
  <si>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</si>
  <si>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</si>
  <si>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</si>
  <si>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</si>
  <si>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</si>
  <si>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</si>
  <si>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</si>
  <si>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</si>
  <si>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</si>
  <si>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</si>
  <si>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</si>
  <si>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</si>
  <si>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</si>
  <si>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</si>
  <si>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</si>
  <si>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</si>
  <si>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</si>
  <si>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</si>
  <si>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</si>
  <si>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</si>
  <si>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</si>
  <si>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</si>
  <si>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</si>
  <si>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</si>
  <si>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</si>
  <si>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</si>
  <si>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</si>
  <si>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</si>
  <si>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</si>
  <si>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</si>
  <si>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</si>
  <si>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</si>
  <si>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</si>
  <si>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</si>
  <si>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</si>
  <si>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</si>
  <si>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</si>
  <si>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</si>
  <si>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</si>
  <si>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</si>
  <si>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</si>
  <si>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</si>
  <si>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</si>
  <si>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</si>
  <si>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</si>
  <si>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</si>
  <si>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</si>
  <si>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</si>
  <si>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</si>
  <si>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</si>
  <si>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</si>
  <si>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</si>
  <si>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</si>
  <si>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</si>
  <si>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</si>
  <si>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</si>
  <si>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</si>
  <si>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</si>
  <si>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</si>
  <si>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</si>
  <si>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</si>
  <si>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</si>
  <si>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</si>
  <si>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</si>
  <si>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</si>
  <si>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</si>
  <si>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</si>
  <si>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</si>
  <si>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</si>
  <si>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</si>
  <si>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</si>
  <si>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</si>
  <si>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</si>
  <si>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</si>
  <si>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</si>
  <si>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</si>
  <si>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</si>
  <si>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</si>
  <si>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</si>
  <si>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</si>
  <si>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</si>
  <si>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</si>
  <si>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</si>
  <si>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</si>
  <si>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</si>
  <si>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</si>
  <si>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</si>
  <si>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</si>
  <si>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</si>
  <si>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</si>
  <si>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</si>
  <si>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</si>
  <si>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</si>
  <si>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</si>
  <si>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</si>
  <si>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</si>
  <si>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</si>
  <si>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</si>
  <si>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</si>
  <si>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</si>
  <si>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</si>
  <si>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</si>
  <si>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</si>
  <si>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</si>
  <si>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</si>
  <si>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</si>
  <si>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</si>
  <si>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</si>
  <si>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</si>
  <si>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</si>
  <si>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</si>
  <si>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</si>
  <si>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</si>
  <si>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</si>
  <si>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</si>
  <si>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</si>
  <si>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</si>
  <si>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</si>
  <si>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</si>
  <si>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</si>
  <si>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</si>
  <si>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</si>
  <si>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</si>
  <si>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</si>
  <si>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</si>
  <si>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</si>
  <si>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</si>
  <si>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</si>
  <si>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</si>
  <si>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</si>
  <si>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</si>
  <si>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</si>
  <si>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</si>
  <si>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</si>
  <si>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</si>
  <si>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</si>
  <si>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</si>
  <si>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</si>
  <si>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</si>
  <si>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</si>
  <si>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</si>
  <si>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</si>
  <si>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</si>
  <si>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</si>
  <si>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</si>
  <si>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</si>
  <si>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</si>
  <si>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</si>
  <si>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</si>
  <si>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</si>
  <si>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</si>
  <si>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</si>
  <si>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</si>
  <si>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</si>
  <si>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</si>
  <si>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</si>
  <si>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</si>
  <si>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</si>
  <si>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</si>
  <si>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</si>
  <si>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</si>
  <si>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</si>
  <si>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</si>
  <si>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</si>
  <si>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</si>
  <si>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</si>
  <si>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</si>
  <si>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</si>
  <si>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</si>
  <si>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</si>
  <si>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</si>
  <si>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</si>
  <si>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</si>
  <si>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</si>
  <si>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</si>
  <si>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</si>
  <si>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</si>
  <si>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</si>
  <si>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</si>
  <si>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</si>
  <si>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</si>
  <si>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</si>
  <si>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</si>
  <si>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</si>
  <si>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</si>
  <si>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</si>
  <si>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</si>
  <si>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</si>
  <si>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</si>
  <si>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</si>
  <si>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</si>
  <si>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</si>
  <si>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</si>
  <si>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</si>
  <si>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</si>
  <si>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</si>
  <si>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</si>
  <si>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</si>
  <si>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</si>
  <si>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</si>
  <si>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</si>
  <si>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</si>
  <si>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</si>
  <si>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</si>
  <si>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</si>
  <si>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</si>
  <si>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</si>
  <si>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</si>
  <si>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</si>
  <si>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</si>
  <si>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</si>
  <si>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</si>
  <si>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</si>
  <si>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</si>
  <si>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</si>
  <si>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</si>
  <si>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</si>
  <si>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</si>
  <si>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</si>
  <si>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</si>
  <si>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</si>
  <si>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</si>
  <si>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</si>
  <si>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</si>
  <si>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</si>
  <si>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</si>
  <si>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</si>
  <si>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</si>
  <si>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</si>
  <si>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</si>
  <si>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</si>
  <si>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</si>
  <si>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</si>
  <si>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</si>
  <si>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</si>
  <si>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</si>
  <si>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</si>
  <si>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</si>
  <si>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</si>
  <si>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</si>
  <si>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</si>
  <si>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</si>
  <si>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</si>
  <si>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</si>
  <si>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</si>
  <si>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</si>
  <si>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</si>
  <si>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</si>
  <si>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</si>
  <si>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</si>
  <si>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</si>
  <si>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</si>
  <si>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</si>
  <si>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</si>
  <si>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</si>
  <si>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</si>
  <si>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</si>
  <si>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</si>
  <si>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</si>
  <si>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</si>
  <si>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</si>
  <si>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</si>
  <si>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</si>
  <si>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</si>
  <si>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</si>
  <si>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</si>
  <si>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</si>
  <si>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</si>
  <si>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</si>
  <si>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</si>
  <si>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</si>
  <si>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</si>
  <si>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</si>
  <si>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</si>
  <si>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</si>
  <si>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</si>
  <si>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</si>
  <si>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</si>
  <si>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</si>
  <si>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</si>
  <si>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</si>
  <si>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</si>
  <si>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</si>
  <si>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</si>
  <si>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</si>
  <si>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</si>
  <si>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</si>
  <si>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</si>
  <si>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</si>
  <si>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</si>
  <si>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</si>
  <si>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</si>
  <si>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</si>
  <si>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</si>
  <si>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</si>
  <si>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</si>
  <si>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</si>
  <si>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</si>
  <si>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</si>
  <si>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</si>
  <si>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</si>
  <si>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</si>
  <si>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</si>
  <si>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</si>
  <si>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</si>
  <si>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</si>
  <si>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</si>
  <si>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</si>
  <si>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</si>
  <si>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</si>
  <si>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</si>
  <si>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</si>
  <si>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</si>
  <si>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</si>
  <si>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</si>
  <si>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</si>
  <si>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</si>
  <si>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</si>
  <si>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</si>
  <si>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</si>
  <si>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</si>
  <si>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</si>
  <si>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</si>
  <si>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</si>
  <si>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</si>
  <si>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</si>
  <si>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</si>
  <si>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</si>
  <si>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</si>
  <si>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</si>
  <si>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</si>
  <si>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</si>
  <si>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</si>
  <si>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</si>
  <si>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</si>
  <si>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</si>
  <si>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</si>
  <si>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</si>
  <si>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</si>
  <si>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</si>
  <si>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</si>
  <si>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</si>
  <si>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</si>
  <si>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</si>
  <si>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</si>
  <si>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</si>
  <si>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</si>
  <si>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</si>
  <si>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</si>
  <si>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</si>
  <si>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</si>
  <si>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</si>
  <si>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</si>
  <si>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</si>
  <si>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</si>
  <si>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</si>
  <si>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</si>
  <si>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</si>
  <si>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</si>
  <si>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</si>
  <si>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</si>
  <si>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</si>
  <si>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</si>
  <si>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</si>
  <si>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</si>
  <si>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</si>
  <si>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</si>
  <si>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</si>
  <si>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</si>
  <si>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</si>
  <si>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</si>
  <si>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</si>
  <si>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</si>
  <si>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</si>
  <si>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</si>
  <si>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</si>
  <si>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</si>
  <si>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</si>
  <si>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</si>
  <si>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</si>
  <si>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</si>
  <si>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</si>
  <si>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</si>
  <si>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</si>
  <si>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</si>
  <si>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</si>
  <si>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</si>
  <si>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</si>
  <si>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</si>
  <si>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</si>
  <si>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</si>
  <si>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</si>
  <si>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</si>
  <si>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</si>
  <si>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</si>
  <si>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</si>
  <si>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</si>
  <si>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</si>
  <si>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</si>
  <si>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</si>
  <si>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</si>
  <si>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</si>
  <si>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</si>
  <si>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</si>
  <si>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</si>
  <si>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</si>
  <si>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</si>
  <si>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</si>
  <si>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</si>
  <si>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</si>
  <si>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</si>
  <si>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</si>
  <si>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</si>
  <si>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</si>
  <si>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</si>
  <si>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</si>
  <si>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</si>
  <si>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</si>
  <si>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</si>
  <si>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</si>
  <si>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</si>
  <si>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</si>
  <si>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</si>
  <si>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</si>
  <si>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</si>
  <si>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</si>
  <si>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</si>
  <si>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</si>
  <si>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</si>
  <si>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</si>
  <si>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</si>
  <si>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</si>
  <si>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</si>
  <si>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</si>
  <si>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</si>
  <si>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</si>
  <si>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</si>
  <si>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</si>
  <si>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</si>
  <si>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</si>
  <si>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</si>
  <si>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</si>
  <si>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</si>
  <si>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</si>
  <si>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</si>
  <si>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</si>
  <si>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</si>
  <si>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</si>
  <si>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</si>
  <si>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</si>
  <si>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</si>
  <si>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</si>
  <si>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</si>
  <si>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</si>
  <si>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</si>
  <si>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</si>
  <si>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</si>
  <si>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</si>
  <si>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</si>
  <si>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</si>
  <si>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</si>
  <si>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</si>
  <si>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</si>
  <si>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</si>
  <si>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</si>
  <si>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</si>
  <si>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</si>
  <si>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</si>
  <si>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</si>
  <si>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</si>
  <si>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</si>
  <si>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</si>
  <si>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</si>
  <si>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</si>
  <si>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</si>
  <si>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</si>
  <si>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</si>
  <si>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</si>
  <si>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</si>
  <si>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</si>
  <si>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</si>
  <si>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</si>
  <si>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</si>
  <si>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</si>
  <si>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</si>
  <si>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</si>
  <si>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</si>
  <si>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</si>
  <si>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</si>
  <si>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</si>
  <si>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</si>
  <si>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</si>
  <si>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</si>
  <si>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</si>
  <si>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</si>
  <si>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</si>
  <si>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</si>
  <si>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</si>
  <si>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</si>
  <si>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</si>
  <si>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</si>
  <si>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</si>
  <si>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</si>
  <si>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</si>
  <si>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</si>
  <si>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</si>
  <si>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</si>
  <si>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</si>
  <si>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</si>
  <si>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</si>
  <si>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</si>
  <si>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</si>
  <si>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</si>
  <si>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</si>
  <si>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</si>
  <si>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</si>
  <si>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</si>
  <si>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</si>
  <si>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</si>
  <si>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</si>
  <si>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</si>
  <si>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</si>
  <si>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</si>
  <si>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</si>
  <si>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</si>
  <si>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</si>
  <si>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</si>
  <si>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</si>
  <si>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</si>
  <si>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</si>
  <si>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</si>
  <si>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</si>
  <si>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</si>
  <si>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</si>
  <si>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</si>
  <si>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</si>
  <si>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</si>
  <si>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</si>
  <si>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</si>
  <si>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</si>
  <si>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</si>
  <si>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</si>
  <si>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</si>
  <si>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</si>
  <si>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</si>
  <si>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</si>
  <si>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</si>
  <si>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</si>
  <si>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</si>
  <si>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</si>
  <si>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</si>
  <si>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</si>
  <si>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</si>
  <si>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</si>
  <si>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</si>
  <si>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</si>
  <si>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</si>
  <si>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</si>
  <si>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</si>
  <si>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</si>
  <si>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</si>
  <si>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</si>
  <si>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</si>
  <si>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</si>
  <si>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</si>
  <si>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</si>
  <si>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</si>
  <si>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</si>
  <si>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</si>
  <si>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</si>
  <si>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</si>
  <si>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</si>
  <si>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</si>
  <si>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</si>
  <si>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</si>
  <si>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</si>
  <si>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</si>
  <si>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</si>
  <si>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</si>
  <si>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</si>
  <si>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</si>
  <si>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</si>
  <si>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</si>
  <si>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</si>
  <si>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</si>
  <si>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</si>
  <si>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</si>
  <si>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</si>
  <si>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</si>
  <si>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</si>
  <si>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</si>
  <si>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</si>
  <si>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</si>
  <si>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</si>
  <si>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</si>
  <si>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</si>
  <si>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</si>
  <si>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</si>
  <si>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</si>
  <si>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</si>
  <si>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</si>
  <si>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</si>
  <si>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</si>
  <si>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</si>
  <si>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</si>
  <si>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</si>
  <si>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</si>
  <si>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</si>
  <si>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</si>
  <si>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</si>
  <si>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</si>
  <si>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</si>
  <si>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</si>
  <si>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</si>
  <si>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</si>
  <si>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</si>
  <si>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</si>
  <si>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</si>
  <si>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</si>
  <si>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</si>
  <si>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</si>
  <si>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</si>
  <si>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</si>
  <si>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</si>
  <si>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</si>
  <si>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</si>
  <si>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</si>
  <si>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</si>
  <si>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</si>
  <si>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</si>
  <si>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</si>
  <si>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</si>
  <si>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</si>
  <si>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</si>
  <si>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</si>
  <si>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</si>
  <si>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</si>
  <si>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</si>
  <si>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</si>
  <si>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</si>
  <si>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</si>
  <si>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</si>
  <si>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</si>
  <si>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</si>
  <si>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</si>
  <si>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</si>
  <si>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</si>
  <si>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</si>
  <si>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</si>
  <si>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</si>
  <si>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</si>
  <si>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</si>
  <si>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</si>
  <si>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</si>
  <si>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</si>
  <si>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</si>
  <si>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</si>
  <si>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</si>
  <si>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</si>
  <si>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</si>
  <si>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</si>
  <si>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</si>
  <si>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</si>
  <si>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</si>
  <si>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</si>
  <si>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</si>
  <si>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</si>
  <si>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</si>
  <si>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</si>
  <si>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</si>
  <si>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</si>
  <si>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</si>
  <si>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</si>
  <si>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</si>
  <si>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</si>
  <si>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</si>
  <si>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</si>
  <si>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</si>
  <si>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</si>
  <si>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</si>
  <si>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</si>
  <si>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</si>
  <si>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</si>
  <si>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</si>
  <si>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</si>
  <si>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</si>
  <si>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</si>
  <si>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</si>
  <si>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</si>
  <si>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</si>
  <si>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</si>
  <si>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</si>
  <si>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</si>
  <si>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</si>
  <si>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</si>
  <si>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</si>
  <si>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</si>
  <si>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</si>
  <si>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</si>
  <si>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</si>
  <si>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</si>
  <si>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</si>
  <si>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</si>
  <si>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</si>
  <si>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</si>
  <si>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</si>
  <si>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</si>
  <si>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</si>
  <si>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</si>
  <si>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</si>
  <si>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</si>
  <si>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</si>
  <si>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</si>
  <si>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</si>
  <si>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</si>
  <si>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</si>
  <si>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</si>
  <si>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</si>
  <si>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</si>
  <si>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</si>
  <si>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</si>
  <si>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</si>
  <si>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</si>
  <si>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</si>
  <si>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</si>
  <si>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</si>
  <si>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</si>
  <si>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</si>
  <si>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</si>
  <si>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</si>
  <si>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</si>
  <si>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</si>
  <si>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</si>
  <si>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</si>
  <si>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</si>
  <si>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</si>
  <si>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</si>
  <si>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</si>
  <si>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</si>
  <si>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</si>
  <si>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</si>
  <si>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</si>
  <si>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</si>
  <si>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</si>
  <si>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</si>
  <si>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</si>
  <si>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</si>
  <si>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</si>
  <si>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</si>
  <si>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</si>
  <si>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</si>
  <si>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</si>
  <si>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</si>
  <si>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</si>
  <si>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</si>
  <si>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</si>
  <si>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</si>
  <si>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</si>
  <si>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</si>
  <si>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</si>
  <si>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</si>
  <si>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</si>
  <si>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</si>
  <si>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</si>
  <si>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</si>
  <si>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</si>
  <si>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</si>
  <si>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</si>
  <si>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</si>
  <si>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</si>
  <si>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</si>
  <si>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</si>
  <si>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</si>
  <si>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</si>
  <si>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</si>
  <si>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</si>
  <si>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</si>
  <si>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</si>
  <si>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</si>
  <si>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</si>
  <si>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</si>
  <si>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</si>
  <si>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</si>
  <si>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</si>
  <si>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</si>
  <si>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</si>
  <si>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</si>
  <si>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</si>
  <si>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</si>
  <si>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</si>
  <si>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</si>
  <si>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</si>
  <si>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</si>
  <si>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</si>
  <si>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</si>
  <si>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</si>
  <si>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</si>
  <si>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</si>
  <si>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</si>
  <si>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</si>
  <si>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</si>
  <si>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</si>
  <si>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</si>
  <si>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</si>
  <si>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</si>
  <si>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</si>
  <si>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</si>
  <si>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</si>
  <si>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</si>
  <si>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</si>
  <si>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</si>
  <si>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</si>
  <si>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</si>
  <si>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</si>
  <si>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</si>
  <si>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</si>
  <si>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</si>
  <si>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</si>
  <si>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</si>
  <si>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</si>
  <si>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</si>
  <si>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</si>
  <si>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</si>
  <si>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</si>
  <si>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</si>
  <si>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</si>
  <si>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</si>
  <si>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</si>
  <si>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</si>
  <si>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</si>
  <si>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</si>
  <si>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</si>
  <si>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</si>
  <si>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</si>
  <si>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</si>
  <si>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</si>
  <si>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</si>
  <si>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</si>
  <si>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</si>
  <si>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</si>
  <si>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</si>
  <si>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</si>
  <si>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</si>
  <si>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</si>
  <si>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</si>
  <si>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</si>
  <si>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</si>
  <si>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</si>
  <si>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</si>
  <si>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</si>
  <si>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</si>
  <si>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</si>
  <si>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</si>
  <si>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</si>
  <si>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</si>
  <si>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</si>
  <si>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</si>
  <si>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</si>
  <si>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</si>
  <si>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</si>
  <si>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</si>
  <si>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</si>
  <si>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</si>
  <si>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</si>
  <si>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</si>
  <si>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</si>
  <si>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</si>
  <si>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</si>
  <si>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</si>
  <si>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</si>
  <si>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</si>
  <si>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</si>
  <si>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</si>
  <si>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</si>
  <si>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</si>
  <si>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</si>
  <si>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</si>
  <si>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</si>
  <si>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</si>
  <si>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</si>
  <si>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</si>
  <si>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</si>
  <si>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</si>
  <si>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</si>
  <si>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</si>
  <si>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</si>
  <si>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</si>
  <si>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</si>
  <si>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</si>
  <si>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</si>
  <si>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</si>
  <si>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</si>
  <si>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</si>
  <si>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</si>
  <si>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</si>
  <si>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</si>
  <si>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</si>
  <si>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</si>
  <si>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</si>
  <si>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</si>
  <si>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</si>
  <si>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</si>
  <si>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</si>
  <si>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</si>
  <si>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</si>
  <si>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</si>
  <si>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</si>
  <si>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</si>
  <si>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</si>
  <si>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</si>
  <si>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</si>
  <si>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</si>
  <si>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</si>
  <si>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</si>
  <si>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</si>
  <si>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</si>
  <si>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</si>
  <si>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</si>
  <si>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</si>
  <si>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</si>
  <si>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</si>
  <si>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</si>
  <si>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</si>
  <si>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</si>
  <si>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</si>
  <si>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</si>
  <si>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</si>
  <si>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</si>
  <si>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</si>
  <si>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</si>
  <si>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</si>
  <si>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</si>
  <si>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</si>
  <si>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</si>
  <si>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</si>
  <si>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</si>
  <si>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</si>
  <si>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</si>
  <si>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</si>
  <si>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</si>
  <si>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</si>
  <si>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</si>
  <si>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</si>
  <si>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</si>
  <si>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</si>
  <si>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</si>
  <si>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</si>
  <si>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</si>
  <si>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</si>
  <si>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</si>
  <si>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</si>
  <si>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</si>
  <si>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</si>
  <si>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</si>
  <si>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</si>
  <si>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</si>
  <si>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</si>
  <si>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</si>
  <si>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</si>
  <si>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</si>
  <si>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</si>
  <si>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</si>
  <si>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</si>
  <si>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</si>
  <si>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</si>
  <si>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</si>
  <si>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</si>
  <si>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</si>
  <si>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</si>
  <si>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</si>
  <si>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</si>
  <si>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</si>
  <si>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</si>
  <si>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</si>
  <si>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</si>
  <si>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</si>
  <si>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</si>
  <si>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</si>
  <si>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</si>
  <si>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</si>
  <si>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</si>
  <si>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</si>
  <si>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</si>
  <si>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</si>
  <si>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</si>
  <si>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</si>
  <si>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</si>
  <si>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</si>
  <si>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</si>
  <si>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</si>
  <si>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</si>
  <si>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</si>
  <si>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</si>
  <si>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</si>
  <si>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</si>
  <si>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</si>
  <si>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</si>
  <si>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</si>
  <si>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</si>
  <si>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</si>
  <si>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</si>
  <si>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</si>
  <si>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</si>
  <si>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</si>
  <si>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</si>
  <si>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</si>
  <si>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</si>
  <si>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</si>
  <si>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</si>
  <si>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</si>
  <si>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</si>
  <si>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</si>
  <si>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</si>
  <si>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</si>
  <si>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</si>
  <si>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</si>
  <si>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</si>
  <si>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</si>
  <si>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</si>
  <si>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</si>
  <si>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</si>
  <si>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</si>
  <si>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</si>
  <si>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</si>
  <si>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</si>
  <si>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</si>
  <si>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</si>
  <si>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</si>
  <si>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</si>
  <si>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</si>
  <si>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</si>
  <si>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</si>
  <si>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</si>
  <si>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</si>
  <si>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</si>
  <si>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</si>
  <si>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</si>
  <si>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</si>
  <si>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</si>
  <si>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</si>
  <si>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</si>
  <si>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</si>
  <si>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</si>
  <si>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</si>
  <si>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</si>
  <si>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</si>
  <si>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</si>
  <si>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</si>
  <si>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</si>
  <si>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</si>
  <si>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</si>
  <si>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</si>
  <si>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</si>
  <si>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</si>
  <si>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</si>
  <si>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</si>
  <si>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</si>
  <si>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</si>
  <si>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</si>
  <si>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</si>
  <si>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</si>
  <si>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</si>
  <si>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</si>
  <si>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</si>
  <si>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</si>
  <si>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</si>
  <si>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</si>
  <si>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</si>
  <si>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</si>
  <si>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</si>
  <si>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</si>
  <si>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</si>
  <si>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</si>
  <si>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</si>
  <si>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</si>
  <si>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</si>
  <si>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</si>
  <si>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</si>
  <si>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</si>
  <si>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</si>
  <si>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</si>
  <si>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</si>
  <si>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</si>
  <si>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</si>
  <si>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</si>
  <si>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</si>
  <si>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</si>
  <si>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</si>
  <si>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</si>
  <si>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</si>
  <si>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</si>
  <si>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</si>
  <si>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</si>
  <si>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</si>
  <si>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</si>
  <si>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</si>
  <si>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</si>
  <si>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</si>
  <si>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</si>
  <si>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</si>
  <si>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</si>
  <si>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</si>
  <si>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</si>
  <si>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</si>
  <si>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</si>
  <si>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</si>
  <si>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</si>
  <si>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</si>
  <si>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</si>
  <si>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</si>
  <si>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</si>
  <si>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</si>
  <si>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</si>
  <si>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</si>
  <si>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</si>
  <si>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</si>
  <si>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</si>
  <si>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</si>
  <si>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</si>
  <si>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</si>
  <si>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</si>
  <si>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</si>
  <si>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</si>
  <si>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</si>
  <si>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</si>
  <si>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</si>
  <si>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</si>
  <si>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</si>
  <si>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</si>
  <si>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</si>
  <si>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</si>
  <si>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</si>
  <si>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</si>
  <si>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</si>
  <si>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</si>
  <si>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</si>
  <si>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</si>
  <si>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</si>
  <si>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</si>
  <si>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</si>
  <si>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</si>
  <si>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</si>
  <si>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</si>
  <si>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</si>
  <si>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</si>
  <si>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</si>
  <si>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</si>
  <si>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</si>
  <si>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</si>
  <si>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</si>
  <si>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</si>
  <si>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</si>
  <si>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</si>
  <si>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</si>
  <si>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</si>
  <si>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</si>
  <si>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</si>
  <si>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</si>
  <si>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</si>
  <si>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</si>
  <si>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</si>
  <si>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</si>
  <si>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</si>
  <si>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</si>
  <si>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</si>
  <si>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</si>
  <si>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</si>
  <si>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</si>
  <si>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</si>
  <si>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</si>
  <si>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</si>
  <si>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</si>
  <si>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</si>
  <si>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</si>
  <si>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</si>
  <si>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</si>
  <si>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</si>
  <si>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</si>
  <si>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</si>
  <si>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</si>
  <si>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</si>
  <si>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</si>
  <si>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</si>
  <si>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</si>
  <si>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</si>
  <si>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</si>
  <si>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</si>
  <si>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</si>
  <si>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</si>
  <si>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</si>
  <si>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</si>
  <si>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</si>
  <si>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</si>
  <si>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</si>
  <si>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</si>
  <si>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</si>
  <si>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</si>
  <si>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</si>
  <si>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</si>
  <si>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</si>
  <si>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</si>
  <si>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</si>
  <si>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</si>
  <si>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</si>
  <si>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</si>
  <si>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</si>
  <si>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</si>
  <si>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</si>
  <si>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</si>
  <si>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</si>
  <si>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</si>
  <si>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</si>
  <si>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</si>
  <si>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</si>
  <si>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</si>
  <si>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</si>
  <si>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</si>
  <si>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</si>
  <si>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</si>
  <si>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</si>
  <si>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</si>
  <si>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</si>
  <si>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</si>
  <si>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</si>
  <si>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</si>
  <si>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</si>
  <si>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</si>
  <si>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</si>
  <si>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</si>
  <si>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</si>
  <si>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</si>
  <si>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</si>
  <si>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</si>
  <si>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</si>
  <si>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</si>
  <si>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</si>
  <si>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</si>
  <si>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</si>
  <si>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</si>
  <si>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</si>
  <si>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</si>
  <si>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</si>
  <si>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</si>
  <si>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</si>
  <si>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</si>
  <si>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</si>
  <si>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</si>
  <si>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</si>
  <si>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</si>
  <si>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</si>
  <si>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</si>
  <si>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</si>
  <si>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</si>
  <si>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</si>
  <si>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</si>
  <si>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</si>
  <si>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</si>
  <si>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</si>
  <si>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</si>
  <si>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</si>
  <si>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</si>
  <si>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</si>
  <si>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</si>
  <si>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</si>
  <si>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</si>
  <si>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</si>
  <si>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</si>
  <si>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</si>
  <si>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</si>
  <si>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</si>
  <si>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</si>
  <si>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</si>
  <si>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</si>
  <si>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</si>
  <si>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</si>
  <si>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</si>
  <si>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</si>
  <si>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</si>
  <si>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</si>
  <si>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</si>
  <si>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</si>
  <si>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</si>
  <si>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</si>
  <si>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</si>
  <si>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</si>
  <si>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</si>
  <si>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</si>
  <si>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</si>
  <si>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</si>
  <si>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</si>
  <si>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</si>
  <si>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</si>
  <si>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</si>
  <si>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</si>
  <si>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</si>
  <si>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</si>
  <si>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</si>
  <si>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</si>
  <si>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</si>
  <si>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</si>
  <si>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</si>
  <si>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</si>
  <si>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</si>
  <si>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</si>
  <si>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</si>
  <si>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</si>
  <si>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</si>
  <si>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</si>
  <si>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</si>
  <si>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</si>
  <si>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</si>
  <si>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</si>
  <si>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</si>
  <si>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</si>
  <si>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</si>
  <si>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</si>
  <si>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</si>
  <si>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</si>
  <si>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</si>
  <si>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</si>
  <si>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</si>
  <si>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</si>
  <si>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</si>
  <si>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</si>
  <si>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</si>
  <si>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</si>
  <si>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</si>
  <si>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</si>
  <si>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</si>
  <si>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</si>
  <si>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</si>
  <si>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</si>
  <si>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</si>
  <si>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</si>
  <si>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</si>
  <si>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</si>
  <si>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</si>
  <si>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</si>
  <si>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</si>
  <si>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</si>
  <si>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</si>
  <si>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</si>
  <si>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</si>
  <si>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</si>
  <si>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</si>
  <si>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</si>
  <si>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</si>
  <si>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</si>
  <si>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</si>
  <si>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</si>
  <si>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</si>
  <si>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</si>
  <si>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</si>
  <si>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</si>
  <si>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</si>
  <si>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</si>
  <si>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</si>
  <si>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</si>
  <si>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</si>
  <si>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</si>
  <si>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</si>
  <si>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</si>
  <si>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</si>
  <si>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</si>
  <si>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</si>
  <si>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</si>
  <si>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</si>
  <si>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</si>
  <si>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</si>
  <si>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</si>
  <si>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</si>
  <si>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</si>
  <si>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</si>
  <si>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</si>
  <si>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</si>
  <si>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</si>
  <si>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</si>
  <si>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</si>
  <si>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</si>
  <si>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</si>
  <si>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</si>
  <si>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</si>
  <si>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</si>
  <si>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</si>
  <si>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</si>
  <si>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</si>
  <si>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</si>
  <si>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</si>
  <si>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</si>
  <si>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</si>
  <si>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</si>
  <si>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</si>
  <si>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</si>
  <si>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</si>
  <si>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</si>
  <si>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</si>
  <si>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</si>
  <si>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</si>
  <si>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</si>
  <si>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</si>
  <si>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</si>
  <si>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</si>
  <si>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</si>
  <si>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</si>
  <si>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</si>
  <si>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</si>
  <si>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</si>
  <si>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</si>
  <si>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</si>
  <si>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</si>
  <si>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</si>
  <si>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</si>
  <si>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</si>
  <si>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</si>
  <si>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</si>
  <si>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</si>
  <si>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</si>
  <si>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</si>
  <si>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</si>
  <si>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</si>
  <si>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</si>
  <si>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</si>
  <si>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</si>
  <si>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</si>
  <si>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</si>
  <si>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</si>
  <si>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</si>
  <si>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</si>
  <si>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</si>
  <si>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</si>
  <si>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</si>
  <si>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</si>
  <si>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</si>
  <si>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</si>
  <si>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</si>
  <si>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</si>
  <si>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</si>
  <si>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</si>
  <si>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</si>
  <si>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</si>
  <si>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</si>
  <si>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</si>
  <si>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</si>
  <si>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</si>
  <si>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</si>
  <si>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</si>
  <si>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</si>
  <si>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</si>
  <si>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</si>
  <si>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</si>
  <si>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</si>
  <si>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</si>
  <si>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</si>
  <si>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</si>
  <si>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</si>
  <si>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</si>
  <si>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</si>
  <si>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</si>
  <si>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</si>
  <si>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</si>
  <si>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</si>
  <si>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</si>
  <si>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</si>
  <si>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</si>
  <si>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</si>
  <si>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</si>
  <si>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</si>
  <si>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</si>
  <si>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</si>
  <si>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</si>
  <si>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</si>
  <si>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</si>
  <si>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</si>
  <si>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</si>
  <si>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</si>
  <si>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</si>
  <si>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</si>
  <si>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</si>
  <si>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</si>
  <si>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</si>
  <si>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</si>
  <si>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</si>
  <si>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</si>
  <si>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</si>
  <si>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</si>
  <si>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</si>
  <si>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</si>
  <si>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</si>
  <si>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</si>
  <si>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</si>
  <si>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</si>
  <si>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</si>
  <si>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</si>
  <si>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</si>
  <si>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</si>
  <si>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</si>
  <si>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</si>
  <si>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</si>
  <si>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</si>
  <si>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</si>
  <si>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</si>
  <si>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</si>
  <si>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</si>
  <si>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</si>
  <si>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</si>
  <si>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</si>
  <si>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</si>
  <si>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</si>
  <si>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</si>
  <si>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</si>
  <si>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</si>
  <si>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</si>
  <si>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</si>
  <si>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</si>
  <si>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</si>
  <si>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</si>
  <si>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</si>
  <si>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</si>
  <si>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</si>
  <si>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</si>
  <si>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</si>
  <si>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</si>
  <si>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</si>
  <si>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</si>
  <si>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</si>
  <si>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</si>
  <si>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</si>
  <si>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</si>
  <si>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</si>
  <si>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</si>
  <si>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</si>
  <si>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</si>
  <si>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</si>
  <si>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</si>
  <si>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</si>
  <si>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</si>
  <si>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</si>
  <si>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</si>
  <si>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</si>
  <si>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</si>
  <si>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</si>
  <si>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</si>
  <si>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</si>
  <si>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</si>
  <si>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</si>
  <si>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</si>
  <si>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</si>
  <si>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</si>
  <si>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</si>
  <si>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</si>
  <si>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</si>
  <si>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</si>
  <si>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</si>
  <si>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</si>
  <si>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</si>
  <si>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</si>
  <si>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</si>
  <si>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</si>
  <si>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</si>
  <si>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</si>
  <si>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</si>
  <si>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</si>
  <si>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</si>
  <si>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</si>
  <si>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</si>
  <si>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</si>
  <si>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</si>
  <si>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</si>
  <si>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</si>
  <si>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</si>
  <si>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</si>
  <si>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</si>
  <si>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</si>
  <si>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</si>
  <si>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</si>
  <si>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</si>
  <si>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</si>
  <si>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</si>
  <si>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</si>
  <si>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</si>
  <si>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</si>
  <si>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</si>
  <si>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</si>
  <si>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</si>
  <si>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</si>
  <si>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</si>
  <si>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</si>
  <si>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</si>
  <si>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</si>
  <si>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</si>
  <si>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</si>
  <si>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</si>
  <si>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</si>
  <si>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</si>
  <si>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</si>
  <si>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</si>
  <si>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</si>
  <si>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</si>
  <si>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</si>
  <si>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</si>
  <si>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</si>
  <si>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</si>
  <si>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</si>
  <si>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</si>
  <si>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</si>
  <si>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</si>
  <si>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</si>
  <si>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</si>
  <si>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</si>
  <si>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</si>
  <si>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</si>
  <si>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</si>
  <si>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</si>
  <si>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</si>
  <si>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</si>
  <si>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</si>
  <si>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</si>
  <si>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</si>
  <si>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</si>
  <si>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</si>
  <si>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</si>
  <si>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</si>
  <si>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</si>
  <si>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</si>
  <si>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</si>
  <si>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</si>
  <si>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</si>
  <si>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</si>
  <si>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</si>
  <si>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</si>
  <si>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</si>
  <si>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</si>
  <si>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</si>
  <si>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</si>
  <si>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</si>
  <si>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</si>
  <si>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</si>
  <si>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</si>
  <si>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</si>
  <si>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</si>
  <si>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</si>
  <si>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</si>
  <si>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</si>
  <si>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</si>
  <si>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</si>
  <si>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</si>
  <si>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</si>
  <si>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</si>
  <si>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</si>
  <si>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</si>
  <si>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</si>
  <si>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</si>
  <si>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</si>
  <si>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</si>
  <si>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</si>
  <si>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</si>
  <si>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</si>
  <si>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</si>
  <si>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</si>
  <si>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</si>
  <si>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</si>
  <si>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</si>
  <si>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</si>
  <si>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</si>
  <si>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</si>
  <si>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</si>
  <si>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</si>
  <si>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</si>
  <si>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</si>
  <si>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</si>
  <si>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</si>
  <si>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</si>
  <si>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</si>
  <si>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</si>
  <si>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</si>
  <si>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</si>
  <si>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</si>
  <si>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</si>
  <si>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</si>
  <si>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</si>
  <si>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</si>
  <si>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</si>
  <si>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</si>
  <si>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</si>
  <si>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</si>
  <si>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</si>
  <si>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</si>
  <si>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</si>
  <si>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</si>
  <si>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</si>
  <si>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</si>
  <si>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</si>
  <si>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</si>
  <si>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</si>
  <si>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</si>
  <si>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</si>
  <si>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</si>
  <si>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</si>
  <si>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</si>
  <si>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</si>
  <si>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</si>
  <si>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</si>
  <si>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</si>
  <si>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</si>
  <si>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</si>
  <si>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</si>
  <si>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</si>
  <si>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</si>
  <si>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</si>
  <si>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</si>
  <si>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</si>
  <si>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</si>
  <si>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</si>
  <si>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</si>
  <si>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</si>
  <si>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</si>
  <si>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</si>
  <si>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</si>
  <si>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</si>
  <si>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</si>
  <si>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</si>
  <si>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</si>
  <si>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</si>
  <si>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</si>
  <si>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</si>
  <si>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</si>
  <si>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</si>
  <si>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</si>
  <si>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</si>
  <si>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</si>
  <si>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</si>
  <si>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</si>
  <si>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</si>
  <si>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</si>
  <si>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</si>
  <si>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</si>
  <si>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</si>
  <si>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</si>
  <si>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</si>
  <si>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</si>
  <si>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</si>
  <si>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</si>
  <si>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</si>
  <si>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</si>
  <si>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</si>
  <si>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</si>
  <si>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</si>
  <si>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</si>
  <si>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</si>
  <si>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</si>
  <si>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</si>
  <si>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</si>
  <si>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</si>
  <si>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</si>
  <si>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</si>
  <si>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</si>
  <si>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</si>
  <si>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</si>
  <si>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</si>
  <si>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</si>
  <si>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</si>
  <si>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</si>
  <si>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</si>
  <si>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</si>
  <si>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</si>
  <si>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</si>
  <si>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</si>
  <si>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</si>
  <si>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</si>
  <si>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</si>
  <si>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</si>
  <si>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</si>
  <si>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</si>
  <si>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</si>
  <si>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</si>
  <si>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</si>
  <si>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</si>
  <si>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</si>
  <si>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</si>
  <si>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</si>
  <si>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</si>
  <si>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</si>
  <si>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</si>
  <si>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</si>
  <si>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</si>
  <si>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</si>
  <si>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</si>
  <si>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</si>
  <si>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</si>
  <si>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</si>
  <si>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</si>
  <si>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</si>
  <si>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</si>
  <si>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</si>
  <si>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</si>
  <si>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</si>
  <si>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</si>
  <si>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</si>
  <si>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</si>
  <si>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</si>
  <si>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</si>
  <si>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</si>
  <si>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</si>
  <si>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</si>
  <si>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</si>
  <si>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</si>
  <si>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</si>
  <si>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</si>
  <si>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</si>
  <si>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</si>
  <si>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</si>
  <si>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</si>
  <si>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</si>
  <si>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</si>
  <si>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</si>
  <si>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</si>
  <si>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</si>
  <si>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</si>
  <si>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</si>
  <si>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</si>
  <si>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</si>
  <si>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</si>
  <si>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</si>
  <si>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</si>
  <si>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</si>
  <si>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</si>
  <si>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</si>
  <si>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</si>
  <si>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</si>
  <si>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</si>
  <si>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</si>
  <si>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</si>
  <si>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</si>
  <si>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</si>
  <si>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</si>
  <si>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</si>
  <si>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</si>
  <si>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</si>
  <si>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</si>
  <si>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</si>
  <si>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</si>
  <si>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</si>
  <si>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</si>
  <si>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</si>
  <si>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</si>
  <si>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</si>
  <si>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</si>
  <si>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</si>
  <si>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</si>
  <si>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</si>
  <si>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</si>
  <si>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</si>
  <si>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</si>
  <si>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</si>
  <si>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</si>
  <si>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</si>
  <si>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</si>
  <si>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</si>
  <si>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</si>
  <si>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</si>
  <si>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</si>
  <si>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</si>
  <si>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</si>
  <si>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</si>
  <si>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</si>
  <si>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</si>
  <si>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</si>
  <si>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</si>
  <si>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</si>
  <si>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</si>
  <si>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</si>
  <si>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</si>
  <si>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</si>
  <si>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</si>
  <si>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</si>
  <si>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</si>
  <si>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</si>
  <si>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</si>
  <si>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</si>
  <si>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</si>
  <si>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</si>
  <si>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</si>
  <si>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</si>
  <si>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</si>
  <si>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</si>
  <si>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</si>
  <si>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</si>
  <si>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</si>
  <si>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</si>
  <si>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</si>
  <si>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</si>
  <si>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</si>
  <si>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</si>
  <si>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</si>
  <si>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</si>
  <si>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</si>
  <si>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</si>
  <si>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</si>
  <si>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</si>
  <si>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</si>
  <si>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</si>
  <si>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</si>
  <si>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</si>
  <si>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</si>
  <si>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</si>
  <si>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</si>
  <si>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</si>
  <si>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</si>
  <si>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</si>
  <si>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</si>
  <si>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</si>
  <si>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</si>
  <si>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</si>
  <si>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</si>
  <si>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</si>
  <si>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</si>
  <si>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</si>
  <si>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</si>
  <si>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</si>
  <si>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</si>
  <si>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</si>
  <si>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</si>
  <si>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</si>
  <si>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</si>
  <si>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</si>
  <si>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</si>
  <si>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</si>
  <si>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</si>
  <si>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</si>
  <si>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</si>
  <si>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</si>
  <si>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</si>
  <si>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</si>
  <si>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</si>
  <si>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</si>
  <si>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</si>
  <si>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</si>
  <si>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</si>
  <si>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</si>
  <si>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</si>
  <si>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</si>
  <si>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</si>
  <si>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</si>
  <si>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</si>
  <si>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</si>
  <si>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</si>
  <si>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</si>
  <si>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</si>
  <si>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</si>
  <si>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</si>
  <si>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</si>
  <si>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</si>
  <si>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</si>
  <si>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</si>
  <si>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</si>
  <si>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</si>
  <si>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</si>
  <si>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</si>
  <si>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</si>
  <si>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</si>
  <si>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</si>
  <si>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</si>
  <si>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</si>
  <si>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</si>
  <si>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</si>
  <si>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</si>
  <si>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</si>
  <si>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</si>
  <si>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</si>
  <si>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</si>
  <si>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</si>
  <si>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</si>
  <si>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</si>
  <si>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</si>
  <si>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</si>
  <si>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</si>
  <si>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</si>
  <si>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</si>
  <si>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</si>
  <si>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</si>
  <si>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</si>
  <si>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</si>
  <si>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</si>
  <si>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</si>
  <si>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</si>
  <si>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</si>
  <si>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</si>
  <si>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</si>
  <si>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</si>
  <si>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</si>
  <si>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</si>
  <si>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</si>
  <si>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</si>
  <si>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</si>
  <si>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</si>
  <si>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</si>
  <si>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</si>
  <si>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</si>
  <si>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</si>
  <si>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</si>
  <si>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</si>
  <si>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</si>
  <si>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</si>
  <si>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</si>
  <si>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</si>
  <si>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</si>
  <si>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</si>
  <si>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</si>
  <si>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</si>
  <si>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</si>
  <si>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</si>
  <si>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</si>
  <si>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</si>
  <si>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</si>
  <si>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</si>
  <si>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</si>
  <si>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</si>
  <si>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</si>
  <si>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</si>
  <si>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</si>
  <si>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</si>
  <si>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</si>
  <si>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</si>
  <si>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</si>
  <si>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</si>
  <si>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</si>
  <si>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</si>
  <si>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</si>
  <si>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</si>
  <si>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</si>
  <si>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</si>
  <si>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</si>
  <si>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</si>
  <si>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</si>
  <si>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</si>
  <si>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</si>
  <si>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</si>
  <si>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</si>
  <si>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</si>
  <si>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</si>
  <si>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</si>
  <si>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</si>
  <si>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</si>
  <si>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</si>
  <si>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</si>
  <si>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</si>
  <si>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</si>
  <si>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</si>
  <si>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</si>
  <si>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</si>
  <si>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</si>
  <si>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</si>
  <si>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</si>
  <si>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</si>
  <si>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</si>
  <si>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</si>
  <si>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</si>
  <si>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</si>
  <si>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</si>
  <si>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</si>
  <si>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</si>
  <si>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</si>
  <si>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</si>
  <si>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</si>
  <si>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</si>
  <si>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</si>
  <si>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</si>
  <si>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</si>
  <si>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</si>
  <si>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</si>
  <si>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</si>
  <si>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</si>
  <si>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</si>
  <si>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</si>
  <si>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</si>
  <si>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</si>
  <si>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</si>
  <si>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</si>
  <si>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</si>
  <si>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</si>
  <si>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</si>
  <si>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</si>
  <si>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</si>
  <si>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</si>
  <si>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</si>
  <si>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</si>
  <si>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</si>
  <si>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</si>
  <si>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</si>
  <si>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</si>
  <si>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</si>
  <si>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</si>
  <si>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</si>
  <si>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</si>
  <si>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</si>
  <si>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</si>
  <si>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</si>
  <si>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</si>
  <si>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</si>
  <si>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</si>
  <si>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</si>
  <si>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</si>
  <si>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</si>
  <si>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</si>
  <si>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</si>
  <si>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</si>
  <si>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</si>
  <si>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</si>
  <si>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</si>
  <si>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</si>
  <si>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</si>
  <si>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</si>
  <si>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</si>
  <si>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</si>
  <si>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</si>
  <si>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</si>
  <si>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</si>
  <si>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</si>
  <si>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</si>
  <si>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</si>
  <si>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</si>
  <si>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</si>
  <si>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</si>
  <si>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</si>
  <si>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</si>
  <si>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</si>
  <si>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</si>
  <si>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</si>
  <si>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</si>
  <si>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</si>
  <si>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</si>
  <si>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</si>
  <si>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</si>
  <si>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</si>
  <si>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</si>
  <si>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</si>
  <si>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</si>
  <si>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</si>
  <si>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</si>
  <si>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</si>
  <si>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</si>
  <si>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</si>
  <si>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</si>
  <si>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</si>
  <si>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</si>
  <si>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</si>
  <si>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</si>
  <si>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</si>
  <si>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</si>
  <si>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</si>
  <si>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</si>
  <si>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</si>
  <si>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</si>
  <si>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</si>
  <si>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</si>
  <si>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</si>
  <si>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</si>
  <si>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</si>
  <si>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</si>
  <si>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</si>
  <si>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</si>
  <si>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</si>
  <si>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</si>
  <si>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</si>
  <si>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</si>
  <si>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</si>
  <si>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</si>
  <si>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</si>
  <si>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</si>
  <si>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</si>
  <si>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</si>
  <si>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</si>
  <si>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</si>
  <si>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</si>
  <si>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</si>
  <si>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</si>
  <si>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</si>
  <si>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</si>
  <si>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</si>
  <si>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</si>
  <si>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</si>
  <si>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</si>
  <si>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</si>
  <si>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</si>
  <si>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</si>
  <si>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</si>
  <si>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</si>
  <si>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</si>
  <si>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</si>
  <si>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</si>
  <si>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</si>
  <si>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</si>
  <si>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</si>
  <si>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</si>
  <si>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</si>
  <si>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</si>
  <si>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</si>
  <si>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</si>
  <si>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</si>
  <si>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</si>
  <si>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</si>
  <si>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</si>
  <si>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</si>
  <si>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</si>
  <si>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</si>
  <si>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</si>
  <si>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</si>
  <si>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</si>
  <si>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</si>
  <si>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</si>
  <si>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</si>
  <si>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</si>
  <si>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</si>
  <si>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</si>
  <si>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</si>
  <si>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</si>
  <si>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</si>
  <si>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</si>
  <si>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</si>
  <si>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</si>
  <si>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</si>
  <si>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</si>
  <si>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</si>
  <si>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</si>
  <si>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</si>
  <si>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</si>
  <si>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</si>
  <si>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</si>
  <si>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</si>
  <si>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</si>
  <si>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</si>
  <si>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</si>
  <si>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</si>
  <si>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</si>
  <si>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</si>
  <si>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</si>
  <si>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</si>
  <si>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</si>
  <si>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</si>
  <si>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</si>
  <si>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</si>
  <si>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</si>
  <si>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</si>
  <si>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</si>
  <si>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</si>
  <si>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</si>
  <si>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</si>
  <si>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</si>
  <si>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</si>
  <si>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</si>
  <si>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</si>
  <si>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</si>
  <si>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</si>
  <si>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</si>
  <si>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</si>
  <si>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</si>
  <si>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</si>
  <si>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</si>
  <si>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</si>
  <si>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</si>
  <si>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</si>
  <si>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</si>
  <si>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</si>
  <si>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</si>
  <si>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</si>
  <si>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</si>
  <si>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</si>
  <si>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</si>
  <si>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</si>
  <si>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</si>
  <si>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</si>
  <si>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</si>
  <si>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</si>
  <si>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</si>
  <si>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</si>
  <si>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</si>
  <si>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</si>
  <si>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</si>
  <si>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</si>
  <si>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</si>
  <si>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</si>
  <si>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</si>
  <si>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</si>
  <si>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</si>
  <si>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</si>
  <si>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</si>
  <si>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</si>
  <si>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</si>
  <si>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</si>
  <si>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</si>
  <si>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</si>
  <si>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</si>
  <si>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</si>
  <si>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</si>
  <si>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</si>
  <si>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</si>
  <si>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</si>
  <si>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</si>
  <si>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</si>
  <si>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</si>
  <si>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</si>
  <si>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</si>
  <si>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</si>
  <si>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</si>
  <si>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</si>
  <si>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</si>
  <si>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</si>
  <si>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</si>
  <si>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</si>
  <si>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</si>
  <si>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</si>
  <si>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</si>
  <si>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</si>
  <si>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</si>
  <si>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</si>
  <si>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</si>
  <si>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</si>
  <si>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</si>
  <si>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</si>
  <si>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</si>
  <si>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</si>
  <si>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</si>
  <si>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</si>
  <si>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</si>
  <si>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</si>
  <si>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</si>
  <si>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</si>
  <si>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</si>
  <si>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</si>
  <si>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</si>
  <si>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</si>
  <si>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</si>
  <si>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</si>
  <si>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</si>
  <si>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</si>
  <si>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</si>
  <si>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</si>
  <si>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</si>
  <si>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</si>
  <si>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</si>
  <si>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</si>
  <si>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</si>
  <si>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</si>
  <si>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</si>
  <si>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</si>
  <si>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</si>
  <si>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</si>
  <si>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</si>
  <si>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</si>
  <si>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</si>
  <si>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</si>
  <si>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</si>
  <si>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</si>
  <si>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</si>
  <si>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</si>
  <si>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</si>
  <si>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</si>
  <si>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</si>
  <si>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</si>
  <si>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</si>
  <si>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</si>
  <si>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</si>
  <si>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</si>
  <si>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</si>
  <si>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</si>
  <si>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</si>
  <si>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</si>
  <si>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</si>
  <si>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</si>
  <si>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</si>
  <si>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</si>
  <si>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</si>
  <si>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</si>
  <si>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</si>
  <si>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</si>
  <si>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</si>
  <si>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</si>
  <si>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</si>
  <si>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</si>
  <si>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</si>
  <si>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</si>
  <si>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</si>
  <si>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</si>
  <si>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</si>
  <si>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</si>
  <si>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</si>
  <si>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</si>
  <si>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</si>
  <si>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</si>
  <si>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</si>
  <si>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</si>
  <si>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</si>
  <si>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</si>
  <si>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</si>
  <si>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</si>
  <si>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</si>
  <si>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</si>
  <si>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</si>
  <si>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</si>
  <si>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</si>
  <si>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</si>
  <si>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</si>
  <si>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</si>
  <si>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</si>
  <si>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</si>
  <si>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</si>
  <si>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</si>
  <si>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</si>
  <si>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</si>
  <si>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</si>
  <si>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</si>
  <si>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</si>
  <si>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</si>
  <si>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</si>
  <si>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</si>
  <si>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</si>
  <si>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</si>
  <si>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</si>
  <si>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</si>
  <si>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</si>
  <si>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</si>
  <si>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</si>
  <si>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</si>
  <si>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</si>
  <si>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</si>
  <si>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</si>
  <si>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</si>
  <si>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</si>
  <si>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</si>
  <si>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</si>
  <si>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</si>
  <si>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</si>
  <si>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</si>
  <si>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</si>
  <si>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</si>
  <si>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</si>
  <si>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</si>
  <si>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</si>
  <si>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</si>
  <si>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</si>
  <si>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</si>
  <si>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</si>
  <si>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</si>
  <si>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</si>
  <si>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</si>
  <si>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</si>
  <si>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</si>
  <si>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</si>
  <si>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</si>
  <si>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</si>
  <si>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</si>
  <si>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</si>
  <si>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</si>
  <si>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</si>
  <si>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</si>
  <si>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</si>
  <si>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</si>
  <si>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</si>
  <si>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</si>
  <si>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</si>
  <si>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</si>
  <si>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</si>
  <si>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</si>
  <si>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</si>
  <si>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</si>
  <si>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</si>
  <si>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</si>
  <si>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</si>
  <si>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</si>
  <si>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</si>
  <si>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</si>
  <si>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</si>
  <si>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</si>
  <si>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</si>
  <si>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</si>
  <si>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</si>
  <si>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</si>
  <si>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</si>
  <si>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</si>
  <si>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</si>
  <si>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</si>
  <si>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</si>
  <si>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</si>
  <si>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</si>
  <si>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</si>
  <si>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</si>
  <si>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</si>
  <si>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</si>
  <si>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</si>
  <si>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</si>
  <si>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</si>
  <si>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</si>
  <si>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</si>
  <si>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</si>
  <si>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</si>
  <si>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</si>
  <si>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</si>
  <si>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</si>
  <si>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</si>
  <si>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</si>
  <si>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</si>
  <si>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</si>
  <si>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</si>
  <si>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</si>
  <si>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</si>
  <si>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</si>
  <si>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</si>
  <si>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</si>
  <si>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</si>
  <si>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</si>
  <si>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</si>
  <si>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</si>
  <si>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</si>
  <si>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</si>
  <si>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</si>
  <si>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</si>
  <si>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</si>
  <si>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</si>
  <si>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</si>
  <si>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</si>
  <si>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</si>
  <si>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</si>
  <si>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</si>
  <si>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</si>
  <si>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</si>
  <si>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</si>
  <si>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</si>
  <si>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</si>
  <si>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</si>
  <si>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</si>
  <si>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</si>
  <si>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</si>
  <si>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</si>
  <si>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</si>
  <si>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</si>
  <si>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</si>
  <si>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</si>
  <si>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</si>
  <si>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</si>
  <si>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</si>
  <si>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</si>
  <si>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</si>
  <si>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</si>
  <si>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</si>
  <si>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</si>
  <si>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</si>
  <si>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</si>
  <si>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</si>
  <si>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</si>
  <si>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</si>
  <si>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</si>
  <si>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</si>
  <si>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</si>
  <si>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</si>
  <si>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</si>
  <si>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</si>
  <si>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</si>
  <si>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</si>
  <si>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</si>
  <si>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</si>
  <si>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</si>
  <si>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</si>
  <si>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</si>
  <si>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</si>
  <si>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</si>
  <si>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</si>
  <si>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</si>
  <si>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</si>
  <si>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</si>
  <si>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</si>
  <si>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</si>
  <si>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</si>
  <si>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</si>
  <si>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</si>
  <si>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</si>
  <si>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</si>
  <si>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</si>
  <si>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</si>
  <si>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</si>
  <si>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</si>
  <si>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</si>
  <si>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</si>
  <si>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</si>
  <si>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</si>
  <si>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</si>
  <si>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</si>
  <si>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</si>
  <si>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</si>
  <si>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</si>
  <si>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</si>
  <si>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</si>
  <si>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</si>
  <si>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</si>
  <si>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</si>
  <si>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</si>
  <si>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</si>
  <si>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</si>
  <si>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</si>
  <si>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</si>
  <si>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</si>
  <si>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</si>
  <si>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</si>
  <si>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</si>
  <si>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</si>
  <si>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</si>
  <si>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</si>
  <si>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</si>
  <si>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</si>
  <si>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</si>
  <si>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</si>
  <si>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</si>
  <si>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</si>
  <si>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</si>
  <si>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</si>
  <si>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</si>
  <si>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</si>
  <si>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</si>
  <si>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</si>
  <si>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</si>
  <si>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</si>
  <si>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</si>
  <si>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</si>
  <si>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</si>
  <si>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</si>
  <si>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</si>
  <si>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</si>
  <si>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</si>
  <si>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</si>
  <si>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</si>
  <si>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</si>
  <si>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</si>
  <si>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</si>
  <si>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</si>
  <si>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</si>
  <si>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</si>
  <si>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</si>
  <si>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</si>
  <si>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</si>
  <si>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</si>
  <si>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</si>
  <si>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</si>
  <si>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</si>
  <si>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</si>
  <si>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</si>
  <si>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</si>
  <si>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</si>
  <si>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</si>
  <si>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</si>
  <si>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</si>
  <si>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</si>
  <si>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</si>
  <si>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</si>
  <si>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</si>
  <si>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</si>
  <si>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</si>
  <si>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</si>
  <si>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</si>
  <si>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</si>
  <si>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</si>
  <si>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</si>
  <si>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</si>
  <si>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</si>
  <si>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</si>
  <si>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</si>
  <si>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</si>
  <si>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</si>
  <si>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</si>
  <si>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</si>
  <si>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</si>
  <si>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</si>
  <si>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</si>
  <si>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</si>
  <si>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</si>
  <si>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</si>
  <si>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</si>
  <si>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</si>
  <si>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</si>
  <si>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</si>
  <si>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</si>
  <si>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</si>
  <si>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</si>
  <si>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</si>
  <si>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</si>
  <si>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</si>
  <si>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</si>
  <si>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</si>
  <si>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</si>
  <si>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</si>
  <si>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</si>
  <si>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</si>
  <si>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</si>
  <si>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</si>
  <si>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</si>
  <si>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</si>
  <si>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</si>
  <si>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</si>
  <si>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</si>
  <si>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</si>
  <si>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</si>
  <si>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</si>
  <si>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</si>
  <si>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</si>
  <si>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</si>
  <si>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</si>
  <si>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</si>
  <si>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</si>
  <si>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</si>
  <si>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</si>
  <si>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</si>
  <si>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</si>
  <si>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</si>
  <si>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</si>
  <si>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</si>
  <si>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</si>
  <si>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</si>
  <si>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</si>
  <si>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</si>
  <si>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</si>
  <si>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</si>
  <si>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</si>
  <si>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</si>
  <si>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</si>
  <si>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</si>
  <si>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</si>
  <si>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</si>
  <si>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</si>
  <si>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</si>
  <si>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</si>
  <si>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</si>
  <si>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</si>
  <si>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</si>
  <si>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</si>
  <si>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</si>
  <si>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</si>
  <si>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</si>
  <si>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</si>
  <si>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</si>
  <si>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</si>
  <si>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</si>
  <si>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</si>
  <si>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</si>
  <si>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</si>
  <si>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</si>
  <si>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</si>
  <si>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</si>
  <si>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</si>
  <si>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</si>
  <si>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</si>
  <si>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</si>
  <si>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</si>
  <si>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</si>
  <si>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</si>
  <si>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</si>
  <si>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</si>
  <si>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</si>
  <si>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</si>
  <si>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</si>
  <si>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</si>
  <si>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</si>
  <si>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</si>
  <si>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</si>
  <si>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</si>
  <si>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</si>
  <si>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</si>
  <si>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</si>
  <si>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</si>
  <si>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</si>
  <si>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</si>
  <si>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</si>
  <si>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</si>
  <si>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</si>
  <si>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</si>
  <si>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</si>
  <si>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</si>
  <si>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</si>
  <si>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</si>
  <si>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</si>
  <si>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</si>
  <si>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</si>
  <si>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</si>
  <si>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</si>
  <si>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</si>
  <si>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</si>
  <si>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</si>
  <si>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</si>
  <si>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</si>
  <si>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</si>
  <si>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</si>
  <si>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</si>
  <si>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</si>
  <si>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</si>
  <si>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</si>
  <si>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</si>
  <si>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</si>
  <si>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</si>
  <si>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</si>
  <si>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</si>
  <si>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</si>
  <si>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</si>
  <si>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</si>
  <si>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</si>
  <si>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</si>
  <si>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</si>
  <si>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</si>
  <si>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</si>
  <si>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</si>
  <si>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</si>
  <si>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</si>
  <si>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</si>
  <si>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</si>
  <si>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</si>
  <si>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</si>
  <si>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</si>
  <si>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</si>
  <si>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</si>
  <si>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</si>
  <si>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</si>
  <si>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</si>
  <si>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</si>
  <si>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</si>
  <si>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</si>
  <si>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</si>
  <si>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</si>
  <si>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</si>
  <si>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</si>
  <si>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</si>
  <si>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</si>
  <si>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</si>
  <si>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</si>
  <si>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</si>
  <si>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</si>
  <si>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</si>
  <si>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</si>
  <si>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</si>
  <si>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</si>
  <si>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</si>
  <si>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</si>
  <si>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</si>
  <si>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</si>
  <si>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</si>
  <si>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</si>
  <si>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</si>
  <si>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</si>
  <si>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</si>
  <si>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</si>
  <si>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</si>
  <si>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</si>
  <si>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</si>
  <si>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</si>
  <si>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</si>
  <si>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</si>
  <si>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</si>
  <si>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</si>
  <si>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</si>
  <si>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</si>
  <si>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</si>
  <si>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</si>
  <si>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</si>
  <si>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</si>
  <si>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</si>
  <si>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</si>
  <si>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</si>
  <si>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</si>
  <si>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</si>
  <si>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</si>
  <si>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</si>
  <si>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</si>
  <si>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</si>
  <si>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</si>
  <si>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</si>
  <si>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</si>
  <si>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</si>
  <si>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</si>
  <si>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</si>
  <si>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</si>
  <si>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</si>
  <si>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</si>
  <si>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</si>
  <si>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</si>
  <si>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</si>
  <si>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</si>
  <si>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</si>
  <si>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</si>
  <si>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</si>
  <si>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</si>
  <si>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</si>
  <si>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</si>
  <si>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</si>
  <si>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</si>
  <si>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</si>
  <si>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</si>
  <si>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</si>
  <si>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</si>
  <si>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</si>
  <si>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</si>
  <si>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</si>
  <si>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</si>
  <si>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</si>
  <si>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</si>
  <si>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</si>
  <si>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</si>
  <si>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</si>
  <si>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</si>
  <si>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</si>
  <si>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</si>
  <si>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</si>
  <si>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</si>
  <si>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</si>
  <si>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</si>
  <si>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</si>
  <si>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</si>
  <si>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</si>
  <si>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</si>
  <si>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</si>
  <si>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</si>
  <si>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</si>
  <si>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</si>
  <si>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</si>
  <si>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</si>
  <si>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</si>
  <si>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</si>
  <si>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</si>
  <si>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</si>
  <si>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</si>
  <si>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</si>
  <si>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</si>
  <si>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</si>
  <si>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</si>
  <si>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</si>
  <si>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</si>
  <si>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</si>
  <si>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</si>
  <si>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</si>
  <si>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</si>
  <si>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</si>
  <si>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</si>
  <si>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</si>
  <si>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</si>
  <si>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</si>
  <si>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</si>
  <si>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</si>
  <si>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</si>
  <si>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</si>
  <si>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</si>
  <si>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</si>
  <si>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</si>
  <si>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</si>
  <si>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</si>
  <si>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</si>
  <si>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</si>
  <si>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</si>
  <si>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</si>
  <si>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</si>
  <si>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</si>
  <si>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</si>
  <si>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</si>
  <si>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</si>
  <si>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</si>
  <si>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</si>
  <si>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</si>
  <si>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</si>
  <si>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</si>
  <si>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</si>
  <si>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</si>
  <si>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</si>
  <si>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</si>
  <si>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</si>
  <si>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</si>
  <si>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</si>
  <si>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</si>
  <si>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</si>
  <si>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</si>
  <si>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</si>
  <si>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</si>
  <si>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</si>
  <si>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</si>
  <si>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</si>
  <si>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</si>
  <si>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</si>
  <si>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</si>
  <si>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</si>
  <si>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</si>
  <si>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</si>
  <si>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</si>
  <si>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</si>
  <si>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</si>
  <si>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</si>
  <si>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</si>
  <si>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</si>
  <si>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</si>
  <si>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</si>
  <si>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</si>
  <si>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</si>
  <si>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</si>
  <si>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</si>
  <si>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</si>
  <si>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</si>
  <si>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</si>
  <si>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</si>
  <si>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</si>
  <si>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</si>
  <si>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</si>
  <si>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</si>
  <si>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</si>
  <si>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</si>
  <si>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</si>
  <si>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</si>
  <si>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</si>
  <si>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</si>
  <si>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</si>
  <si>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</si>
  <si>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</si>
  <si>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</si>
  <si>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</si>
  <si>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</si>
  <si>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</si>
  <si>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</si>
  <si>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</si>
  <si>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</si>
  <si>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</si>
  <si>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</si>
  <si>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</si>
  <si>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</si>
  <si>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</si>
  <si>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</si>
  <si>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</si>
  <si>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</si>
  <si>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</si>
  <si>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</si>
  <si>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</si>
  <si>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</si>
  <si>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</si>
  <si>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</si>
  <si>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</si>
  <si>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</si>
  <si>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</si>
  <si>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</si>
  <si>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</si>
  <si>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</si>
  <si>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</si>
  <si>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</si>
  <si>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</si>
  <si>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</si>
  <si>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</si>
  <si>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</si>
  <si>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</si>
  <si>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</si>
  <si>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</si>
  <si>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</si>
  <si>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</si>
  <si>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</si>
  <si>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</si>
  <si>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</si>
  <si>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</si>
  <si>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</si>
  <si>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</si>
  <si>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</si>
  <si>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</si>
  <si>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</si>
  <si>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</si>
  <si>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</si>
  <si>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</si>
  <si>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</si>
  <si>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</si>
  <si>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</si>
  <si>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</si>
  <si>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</si>
  <si>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</si>
  <si>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</si>
  <si>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</si>
  <si>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</si>
  <si>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</si>
  <si>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</si>
  <si>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</si>
  <si>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</si>
  <si>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</si>
  <si>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</si>
  <si>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</si>
  <si>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</si>
  <si>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</si>
  <si>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</si>
  <si>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</si>
  <si>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</si>
  <si>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</si>
  <si>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</si>
  <si>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</si>
  <si>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</si>
  <si>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</si>
  <si>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</si>
  <si>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</si>
  <si>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</si>
  <si>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</si>
  <si>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</si>
  <si>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</si>
  <si>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</si>
  <si>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</si>
  <si>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</si>
  <si>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</si>
  <si>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</si>
  <si>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</si>
  <si>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</si>
  <si>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</si>
  <si>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</si>
  <si>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</si>
  <si>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</si>
  <si>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</si>
  <si>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</si>
  <si>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</si>
  <si>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</si>
  <si>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</si>
  <si>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</si>
  <si>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</si>
  <si>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</si>
  <si>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</si>
  <si>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</si>
  <si>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</si>
  <si>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</si>
  <si>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</si>
  <si>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</si>
  <si>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</si>
  <si>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</si>
  <si>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</si>
  <si>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</si>
  <si>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</si>
  <si>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</si>
  <si>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</si>
  <si>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</si>
  <si>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</si>
  <si>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</si>
  <si>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</si>
  <si>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</si>
  <si>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</si>
  <si>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</si>
  <si>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</si>
  <si>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</si>
  <si>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</si>
  <si>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</si>
  <si>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</si>
  <si>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</si>
  <si>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</si>
  <si>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</si>
  <si>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</si>
  <si>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</si>
  <si>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</si>
  <si>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</si>
  <si>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</si>
  <si>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</si>
  <si>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</si>
  <si>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</si>
  <si>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</si>
  <si>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</si>
  <si>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</si>
  <si>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</si>
  <si>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</si>
  <si>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</si>
  <si>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</si>
  <si>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</si>
  <si>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</si>
  <si>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</si>
  <si>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</si>
  <si>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</si>
  <si>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</si>
  <si>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</si>
  <si>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</si>
  <si>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</si>
  <si>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</si>
  <si>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</si>
  <si>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</si>
  <si>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</si>
  <si>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</si>
  <si>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</si>
  <si>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</si>
  <si>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</si>
  <si>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</si>
  <si>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</si>
  <si>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</si>
  <si>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</si>
  <si>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</si>
  <si>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</si>
  <si>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</si>
  <si>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</si>
  <si>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</si>
  <si>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</si>
  <si>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</si>
  <si>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</si>
  <si>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</si>
  <si>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</si>
  <si>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</si>
  <si>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</si>
  <si>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</si>
  <si>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</si>
  <si>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</si>
  <si>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</si>
  <si>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</si>
  <si>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</si>
  <si>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</si>
  <si>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</si>
  <si>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</si>
  <si>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</si>
  <si>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</si>
  <si>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</si>
  <si>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</si>
  <si>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</si>
  <si>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</si>
  <si>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</si>
  <si>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</si>
  <si>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</si>
  <si>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</si>
  <si>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</si>
  <si>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</si>
  <si>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</si>
  <si>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</si>
  <si>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</si>
  <si>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</si>
  <si>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</si>
  <si>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</si>
  <si>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</si>
  <si>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</si>
  <si>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</si>
  <si>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</si>
  <si>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</si>
  <si>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</si>
  <si>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</si>
  <si>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</si>
  <si>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</si>
  <si>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</si>
  <si>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</si>
  <si>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</si>
  <si>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</si>
  <si>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</si>
  <si>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</si>
  <si>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</si>
  <si>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</si>
  <si>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</si>
  <si>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</si>
  <si>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</si>
  <si>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</si>
  <si>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</si>
  <si>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</si>
  <si>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</si>
  <si>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</si>
  <si>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</si>
  <si>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</si>
  <si>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</si>
  <si>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</si>
  <si>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</si>
  <si>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</si>
  <si>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</si>
  <si>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</si>
  <si>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</si>
  <si>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</si>
  <si>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</si>
  <si>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</si>
  <si>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</si>
  <si>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</si>
  <si>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</si>
  <si>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</si>
  <si>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</si>
  <si>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</si>
  <si>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</si>
  <si>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</si>
  <si>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</si>
  <si>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</si>
  <si>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</si>
  <si>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</si>
  <si>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</si>
  <si>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</si>
  <si>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</si>
  <si>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</si>
  <si>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</si>
  <si>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</si>
  <si>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</si>
  <si>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</si>
  <si>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</si>
  <si>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</si>
  <si>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</si>
  <si>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</si>
  <si>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</si>
  <si>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</si>
  <si>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</si>
  <si>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</si>
  <si>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</si>
  <si>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</si>
  <si>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</si>
  <si>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</si>
  <si>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</si>
  <si>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</si>
  <si>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</si>
  <si>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</si>
  <si>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</si>
  <si>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</si>
  <si>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</si>
  <si>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</si>
  <si>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</si>
  <si>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</si>
  <si>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</si>
  <si>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</si>
  <si>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</si>
  <si>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</si>
  <si>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</si>
  <si>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</si>
  <si>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</si>
  <si>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</si>
  <si>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</si>
  <si>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</si>
  <si>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</si>
  <si>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</si>
  <si>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</si>
  <si>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</si>
  <si>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</si>
  <si>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</si>
  <si>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</si>
  <si>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</si>
  <si>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</si>
  <si>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</si>
  <si>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</si>
  <si>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</si>
  <si>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</si>
  <si>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</si>
  <si>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</si>
  <si>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</si>
  <si>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</si>
  <si>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</si>
  <si>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</si>
  <si>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</si>
  <si>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</si>
  <si>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</si>
  <si>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</si>
  <si>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</si>
  <si>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</si>
  <si>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</si>
  <si>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</si>
  <si>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</si>
  <si>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</si>
  <si>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</si>
  <si>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</si>
  <si>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</si>
  <si>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</si>
  <si>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</si>
  <si>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</si>
  <si>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</si>
  <si>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</si>
  <si>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</si>
  <si>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</si>
  <si>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</si>
  <si>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</si>
  <si>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</si>
  <si>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</si>
  <si>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</si>
  <si>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</si>
  <si>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</si>
  <si>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</si>
  <si>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</si>
  <si>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</si>
  <si>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</si>
  <si>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</si>
  <si>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</si>
  <si>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</si>
  <si>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</si>
  <si>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</si>
  <si>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</si>
  <si>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</si>
  <si>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</si>
  <si>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</si>
  <si>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</si>
  <si>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</si>
  <si>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</si>
  <si>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</si>
  <si>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</si>
  <si>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</si>
  <si>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</si>
  <si>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</si>
  <si>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</si>
  <si>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</si>
  <si>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</si>
  <si>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</si>
  <si>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</si>
  <si>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</si>
  <si>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</si>
  <si>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</si>
  <si>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</si>
  <si>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</si>
  <si>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</si>
  <si>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</si>
  <si>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</si>
  <si>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</si>
  <si>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</si>
  <si>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</si>
  <si>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</si>
  <si>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</si>
  <si>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</si>
  <si>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</si>
  <si>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</si>
  <si>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</si>
  <si>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</si>
  <si>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</si>
  <si>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</si>
  <si>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</si>
  <si>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</si>
  <si>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</si>
  <si>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</si>
  <si>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</si>
  <si>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</si>
  <si>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</si>
  <si>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</si>
  <si>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</si>
  <si>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</si>
  <si>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</si>
  <si>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</si>
  <si>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</si>
  <si>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</si>
  <si>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</si>
  <si>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</si>
  <si>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</si>
  <si>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</si>
  <si>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</si>
  <si>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</si>
  <si>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</si>
  <si>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</si>
  <si>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</si>
  <si>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</si>
  <si>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</si>
  <si>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</si>
  <si>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</si>
  <si>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</si>
  <si>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</si>
  <si>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</si>
  <si>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</si>
  <si>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</si>
  <si>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</si>
  <si>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</si>
  <si>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</si>
  <si>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</si>
  <si>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</si>
  <si>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</si>
  <si>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</si>
  <si>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</si>
  <si>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</si>
  <si>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</si>
  <si>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</si>
  <si>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</si>
  <si>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</si>
  <si>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</si>
  <si>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</si>
  <si>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</si>
  <si>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</si>
  <si>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</si>
  <si>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</si>
  <si>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</si>
  <si>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</si>
  <si>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</si>
  <si>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</si>
  <si>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</si>
  <si>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</si>
  <si>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</si>
  <si>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</si>
  <si>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</si>
  <si>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</si>
  <si>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</si>
  <si>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</si>
  <si>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</si>
  <si>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</si>
  <si>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</si>
  <si>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</si>
  <si>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</si>
  <si>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</si>
  <si>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</si>
  <si>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</si>
  <si>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</si>
  <si>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</si>
  <si>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</si>
  <si>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</si>
  <si>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</si>
  <si>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</si>
  <si>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</si>
  <si>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</si>
  <si>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</si>
  <si>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</si>
  <si>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</si>
  <si>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</si>
  <si>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</si>
  <si>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</si>
  <si>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</si>
  <si>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</si>
  <si>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</si>
  <si>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</si>
  <si>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</si>
  <si>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</si>
  <si>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</si>
  <si>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</si>
  <si>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</si>
  <si>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</si>
  <si>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</si>
  <si>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</si>
  <si>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</si>
  <si>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</si>
  <si>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</si>
  <si>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</si>
  <si>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</si>
  <si>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</si>
  <si>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</si>
  <si>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</si>
  <si>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</si>
  <si>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</si>
  <si>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</si>
  <si>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</si>
  <si>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</si>
  <si>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</si>
  <si>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</si>
  <si>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</si>
  <si>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</si>
  <si>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</si>
  <si>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</si>
  <si>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</si>
  <si>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</si>
  <si>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</si>
  <si>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</si>
  <si>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</si>
  <si>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</si>
  <si>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</si>
  <si>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</si>
  <si>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</si>
  <si>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</si>
  <si>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</si>
  <si>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</si>
  <si>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</si>
  <si>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</si>
  <si>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</si>
  <si>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</si>
  <si>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</si>
  <si>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</si>
  <si>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</si>
  <si>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</si>
  <si>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</si>
  <si>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</si>
  <si>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</si>
  <si>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</si>
  <si>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</si>
  <si>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</si>
  <si>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</si>
  <si>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</si>
  <si>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</si>
  <si>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</si>
  <si>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</si>
  <si>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</si>
  <si>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</si>
  <si>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</si>
  <si>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</si>
  <si>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</si>
  <si>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</si>
  <si>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</si>
  <si>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</si>
  <si>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</si>
  <si>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</si>
  <si>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</si>
  <si>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</si>
  <si>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</si>
  <si>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</si>
  <si>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</si>
  <si>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</si>
  <si>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</si>
  <si>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</si>
  <si>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</si>
  <si>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</si>
  <si>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</si>
  <si>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</si>
  <si>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</si>
  <si>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</si>
  <si>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</si>
  <si>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</si>
  <si>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</si>
  <si>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</si>
  <si>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</si>
  <si>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</si>
  <si>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</si>
  <si>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</si>
  <si>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</si>
  <si>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</si>
  <si>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</si>
  <si>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</si>
  <si>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</si>
  <si>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</si>
  <si>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</si>
  <si>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</si>
  <si>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</si>
  <si>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</si>
  <si>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</si>
  <si>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</si>
  <si>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</si>
  <si>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</si>
  <si>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</si>
  <si>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</si>
  <si>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</si>
  <si>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</si>
  <si>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</si>
  <si>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</si>
  <si>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</si>
  <si>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</si>
  <si>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</si>
  <si>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</si>
  <si>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</si>
  <si>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</si>
  <si>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</si>
  <si>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</si>
  <si>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</si>
  <si>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</si>
  <si>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</si>
  <si>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</si>
  <si>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</si>
  <si>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</si>
  <si>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</si>
  <si>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</si>
  <si>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</si>
  <si>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</si>
  <si>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</si>
  <si>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</si>
  <si>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</si>
  <si>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</si>
  <si>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</si>
  <si>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</si>
  <si>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</si>
  <si>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</si>
  <si>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</si>
  <si>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</si>
  <si>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</si>
  <si>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</si>
  <si>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</si>
  <si>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</si>
  <si>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</si>
  <si>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</si>
  <si>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</si>
  <si>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</si>
  <si>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</si>
  <si>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</si>
  <si>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</si>
  <si>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</si>
  <si>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</si>
  <si>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</si>
  <si>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</si>
  <si>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</si>
  <si>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</si>
  <si>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</si>
  <si>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</si>
  <si>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</si>
  <si>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</si>
  <si>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</si>
  <si>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</si>
  <si>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</si>
  <si>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</si>
  <si>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</si>
  <si>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</si>
  <si>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</si>
  <si>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</si>
  <si>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</si>
  <si>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</si>
  <si>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</si>
  <si>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</si>
  <si>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</si>
  <si>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</si>
  <si>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</si>
  <si>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</si>
  <si>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</si>
  <si>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</si>
  <si>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</si>
  <si>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</si>
  <si>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</si>
  <si>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</si>
  <si>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</si>
  <si>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</si>
  <si>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</si>
  <si>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</si>
  <si>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</si>
  <si>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</si>
  <si>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</si>
  <si>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</si>
  <si>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</si>
  <si>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</si>
  <si>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</si>
  <si>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</si>
  <si>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</si>
  <si>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</si>
  <si>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</si>
  <si>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</si>
  <si>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</si>
  <si>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</si>
  <si>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</si>
  <si>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</si>
  <si>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</si>
  <si>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</si>
  <si>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</si>
  <si>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</si>
  <si>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</si>
  <si>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</si>
  <si>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</si>
  <si>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</si>
  <si>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</si>
  <si>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</si>
  <si>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</si>
  <si>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</si>
  <si>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</si>
  <si>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</si>
  <si>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</si>
  <si>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</si>
  <si>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</si>
  <si>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</si>
  <si>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</si>
  <si>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</si>
  <si>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</si>
  <si>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</si>
  <si>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</si>
  <si>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</si>
  <si>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</si>
  <si>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</si>
  <si>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</si>
  <si>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</si>
  <si>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</si>
  <si>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</si>
  <si>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</si>
  <si>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</si>
  <si>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</si>
  <si>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</si>
  <si>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</si>
  <si>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</si>
  <si>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</si>
  <si>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</si>
  <si>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</si>
  <si>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</si>
  <si>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</si>
  <si>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</si>
  <si>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</si>
  <si>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</si>
  <si>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</si>
  <si>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</si>
  <si>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</si>
  <si>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</si>
  <si>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</si>
  <si>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</si>
  <si>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</si>
  <si>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</si>
  <si>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</si>
  <si>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</si>
  <si>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</si>
  <si>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</si>
  <si>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</si>
  <si>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</si>
  <si>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</si>
  <si>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</si>
  <si>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</si>
  <si>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</si>
  <si>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</si>
  <si>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</si>
  <si>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</si>
  <si>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</si>
  <si>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</si>
  <si>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</si>
  <si>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</si>
  <si>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</si>
  <si>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</si>
  <si>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</si>
  <si>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</si>
  <si>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</si>
  <si>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</si>
  <si>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</si>
  <si>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</si>
  <si>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</si>
  <si>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</si>
  <si>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</si>
  <si>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</si>
  <si>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</si>
  <si>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</si>
  <si>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</si>
  <si>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</si>
  <si>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</si>
  <si>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</si>
  <si>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</si>
  <si>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</si>
  <si>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</si>
  <si>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</si>
  <si>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</si>
  <si>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</si>
  <si>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</si>
  <si>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</si>
  <si>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</si>
  <si>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</si>
  <si>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</si>
  <si>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</si>
  <si>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</si>
  <si>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</si>
  <si>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</si>
  <si>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</si>
  <si>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</si>
  <si>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</si>
  <si>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</si>
  <si>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</si>
  <si>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</si>
  <si>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</si>
  <si>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</si>
  <si>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</si>
  <si>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</si>
  <si>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</si>
  <si>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</si>
  <si>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</si>
  <si>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</si>
  <si>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</si>
  <si>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</si>
  <si>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</si>
  <si>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</si>
  <si>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</si>
  <si>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</si>
  <si>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</si>
  <si>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</si>
  <si>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</si>
  <si>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</si>
  <si>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</si>
  <si>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</si>
  <si>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</si>
  <si>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</si>
  <si>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</si>
  <si>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</si>
  <si>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</si>
  <si>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</si>
  <si>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</si>
  <si>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</si>
  <si>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</si>
  <si>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</si>
  <si>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</si>
  <si>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</si>
  <si>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</si>
  <si>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</si>
  <si>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</si>
  <si>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</si>
  <si>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</si>
  <si>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</si>
  <si>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</si>
  <si>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</si>
  <si>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</si>
  <si>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</si>
  <si>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</si>
  <si>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</si>
  <si>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</si>
  <si>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</si>
  <si>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</si>
  <si>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</si>
  <si>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</si>
  <si>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</si>
  <si>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</si>
  <si>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</si>
  <si>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</si>
  <si>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</si>
  <si>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</si>
  <si>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</si>
  <si>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</si>
  <si>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</si>
  <si>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</si>
  <si>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</si>
  <si>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</si>
  <si>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</si>
  <si>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</si>
  <si>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</si>
  <si>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</si>
  <si>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</si>
  <si>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</si>
  <si>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</si>
  <si>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</si>
  <si>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</si>
  <si>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</si>
  <si>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</si>
  <si>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</si>
  <si>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</si>
  <si>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</si>
  <si>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</si>
  <si>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</si>
  <si>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</si>
  <si>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</si>
  <si>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</si>
  <si>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</si>
  <si>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</si>
  <si>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</si>
  <si>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</si>
  <si>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</si>
  <si>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</si>
  <si>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</si>
  <si>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</si>
  <si>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</si>
  <si>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</si>
  <si>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</si>
  <si>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</si>
  <si>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</si>
  <si>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</si>
  <si>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</si>
  <si>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</si>
  <si>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</si>
  <si>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</si>
  <si>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</si>
  <si>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</si>
  <si>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</si>
  <si>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</si>
  <si>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</si>
  <si>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</si>
  <si>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</si>
  <si>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</si>
  <si>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</si>
  <si>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</si>
  <si>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</si>
  <si>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</si>
  <si>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</si>
  <si>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</si>
  <si>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</si>
  <si>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</si>
  <si>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</si>
  <si>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</si>
  <si>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</si>
  <si>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</si>
  <si>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</si>
  <si>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</si>
  <si>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</si>
  <si>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</si>
  <si>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</si>
  <si>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</si>
  <si>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</si>
  <si>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</si>
  <si>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</si>
  <si>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</si>
  <si>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</si>
  <si>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</si>
  <si>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</si>
  <si>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</si>
  <si>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</si>
  <si>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</si>
  <si>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</si>
  <si>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</si>
  <si>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</si>
  <si>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</si>
  <si>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</si>
  <si>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</si>
  <si>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</si>
  <si>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</si>
  <si>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</si>
  <si>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</si>
  <si>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</si>
  <si>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</si>
  <si>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</si>
  <si>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</si>
  <si>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</si>
  <si>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</si>
  <si>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</si>
  <si>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</si>
  <si>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</si>
  <si>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</si>
  <si>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</si>
  <si>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</si>
  <si>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</si>
  <si>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</si>
  <si>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</si>
  <si>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</si>
  <si>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</si>
  <si>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</si>
  <si>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</si>
  <si>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</si>
  <si>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</si>
  <si>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</si>
  <si>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</si>
  <si>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</si>
  <si>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</si>
  <si>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</si>
  <si>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</si>
  <si>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</si>
  <si>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</si>
  <si>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</si>
  <si>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</si>
  <si>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</si>
  <si>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</si>
  <si>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</si>
  <si>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</si>
  <si>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</si>
  <si>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</si>
  <si>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</si>
  <si>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</si>
  <si>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</si>
  <si>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</si>
  <si>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</si>
  <si>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</si>
  <si>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</si>
  <si>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</si>
  <si>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</si>
  <si>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</si>
  <si>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</si>
  <si>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</si>
  <si>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</si>
  <si>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</si>
  <si>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</si>
  <si>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</si>
  <si>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</si>
  <si>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</si>
  <si>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</si>
  <si>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</si>
  <si>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</si>
  <si>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</si>
  <si>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</si>
  <si>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</si>
  <si>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</si>
  <si>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</si>
  <si>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</si>
  <si>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</si>
  <si>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</si>
  <si>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</si>
  <si>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</si>
  <si>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</si>
  <si>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</si>
  <si>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</si>
  <si>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</si>
  <si>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</si>
  <si>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</si>
  <si>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</si>
  <si>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</si>
  <si>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</si>
  <si>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</si>
  <si>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</si>
  <si>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</si>
  <si>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</si>
  <si>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</si>
  <si>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</si>
  <si>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</si>
  <si>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</si>
  <si>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</si>
  <si>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</si>
  <si>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</si>
  <si>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</si>
  <si>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</si>
  <si>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</si>
  <si>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</si>
  <si>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</si>
  <si>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</si>
  <si>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</si>
  <si>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</si>
  <si>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</si>
  <si>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</si>
  <si>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</si>
  <si>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</si>
  <si>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</si>
  <si>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</si>
  <si>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</si>
  <si>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</si>
  <si>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</si>
  <si>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</si>
  <si>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</si>
  <si>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</si>
  <si>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</si>
  <si>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</si>
  <si>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</si>
  <si>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</si>
  <si>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</si>
  <si>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</si>
  <si>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</si>
  <si>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</si>
  <si>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</si>
  <si>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</si>
  <si>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</si>
  <si>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</si>
  <si>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</si>
  <si>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</si>
  <si>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</si>
  <si>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</si>
  <si>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</si>
  <si>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</si>
  <si>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</si>
  <si>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</si>
  <si>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</si>
  <si>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</si>
  <si>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</si>
  <si>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</si>
  <si>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</si>
  <si>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</si>
  <si>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</si>
  <si>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</si>
  <si>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</si>
  <si>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</si>
  <si>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</si>
  <si>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</si>
  <si>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</si>
  <si>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</si>
  <si>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</si>
  <si>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</si>
  <si>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</si>
  <si>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</si>
  <si>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</si>
  <si>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</si>
  <si>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</si>
  <si>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</si>
  <si>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</si>
  <si>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</si>
  <si>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</si>
  <si>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</si>
  <si>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</si>
  <si>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</si>
  <si>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</si>
  <si>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</si>
  <si>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</si>
  <si>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</si>
  <si>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</si>
  <si>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</si>
  <si>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</si>
  <si>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</si>
  <si>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</si>
  <si>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</si>
  <si>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</si>
  <si>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</si>
  <si>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</si>
  <si>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</si>
  <si>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</si>
  <si>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</si>
  <si>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</si>
  <si>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</si>
  <si>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</si>
  <si>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</si>
  <si>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</si>
  <si>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</si>
  <si>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</si>
  <si>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</si>
  <si>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</si>
  <si>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</si>
  <si>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</si>
  <si>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</si>
  <si>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</si>
  <si>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</si>
  <si>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</si>
  <si>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</si>
  <si>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</si>
  <si>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</si>
  <si>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</si>
  <si>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</si>
  <si>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</si>
  <si>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</si>
  <si>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</si>
  <si>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</si>
  <si>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</si>
  <si>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</si>
  <si>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</si>
  <si>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</si>
  <si>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</si>
  <si>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</si>
  <si>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</si>
  <si>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</si>
  <si>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</si>
  <si>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</si>
  <si>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</si>
  <si>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</si>
  <si>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</si>
  <si>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</si>
  <si>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</si>
  <si>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</si>
  <si>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</si>
  <si>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</si>
  <si>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</si>
  <si>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</si>
  <si>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</si>
  <si>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</si>
  <si>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</si>
  <si>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</si>
  <si>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</si>
  <si>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</si>
  <si>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</si>
  <si>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</si>
  <si>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</si>
  <si>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</si>
  <si>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</si>
  <si>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</si>
  <si>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</si>
  <si>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</si>
  <si>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</si>
  <si>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</si>
  <si>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</si>
  <si>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</si>
  <si>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</si>
  <si>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</si>
  <si>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</si>
  <si>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</si>
  <si>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</si>
  <si>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</si>
  <si>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</si>
  <si>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</si>
  <si>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</si>
  <si>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</si>
  <si>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</si>
  <si>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</si>
  <si>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</si>
  <si>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</si>
  <si>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</si>
  <si>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</si>
  <si>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</si>
  <si>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</si>
  <si>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</si>
  <si>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</si>
  <si>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</si>
  <si>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</si>
  <si>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</si>
  <si>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</si>
  <si>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</si>
  <si>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</si>
  <si>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</si>
  <si>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</si>
  <si>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</si>
  <si>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</si>
  <si>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</si>
  <si>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</si>
  <si>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</si>
  <si>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</si>
  <si>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</si>
  <si>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</si>
  <si>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</si>
  <si>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</si>
  <si>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</si>
  <si>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</si>
  <si>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</si>
  <si>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</si>
  <si>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</si>
  <si>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</si>
  <si>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</si>
  <si>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</si>
  <si>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</si>
  <si>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</si>
  <si>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</si>
  <si>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</si>
  <si>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</si>
  <si>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</si>
  <si>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</si>
  <si>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</si>
  <si>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</si>
  <si>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</si>
  <si>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</si>
  <si>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</si>
  <si>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</si>
  <si>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</si>
  <si>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</si>
  <si>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</si>
  <si>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</si>
  <si>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</si>
  <si>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</si>
  <si>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</si>
  <si>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</si>
  <si>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</si>
  <si>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</si>
  <si>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</si>
  <si>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</si>
  <si>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</si>
  <si>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</si>
  <si>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</si>
  <si>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</si>
  <si>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</si>
  <si>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</si>
  <si>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</si>
  <si>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</si>
  <si>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</si>
  <si>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</si>
  <si>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</si>
  <si>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</si>
  <si>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</si>
  <si>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</si>
  <si>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</si>
  <si>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</si>
  <si>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</si>
  <si>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</si>
  <si>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</si>
  <si>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</si>
  <si>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</si>
  <si>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</si>
  <si>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</si>
  <si>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</si>
  <si>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</si>
  <si>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</si>
  <si>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</si>
  <si>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</si>
  <si>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</si>
  <si>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</si>
  <si>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</si>
  <si>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</si>
  <si>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</si>
  <si>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</si>
  <si>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</si>
  <si>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</si>
  <si>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</si>
  <si>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</si>
  <si>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</si>
  <si>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</si>
  <si>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</si>
  <si>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</si>
  <si>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</si>
  <si>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</si>
  <si>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</si>
  <si>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</si>
  <si>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</si>
  <si>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</si>
  <si>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</si>
  <si>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</si>
  <si>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</si>
  <si>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</si>
  <si>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</si>
  <si>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</si>
  <si>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</si>
  <si>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</si>
  <si>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</si>
  <si>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</si>
  <si>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</si>
  <si>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</si>
  <si>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</si>
  <si>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</si>
  <si>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</si>
  <si>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</si>
  <si>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</si>
  <si>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</si>
  <si>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</si>
  <si>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</si>
  <si>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</si>
  <si>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</si>
  <si>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</si>
  <si>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</si>
  <si>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</si>
  <si>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</si>
  <si>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</si>
  <si>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</si>
  <si>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</si>
  <si>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</si>
  <si>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</si>
  <si>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</si>
  <si>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</si>
  <si>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</si>
  <si>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</si>
  <si>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</si>
  <si>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</si>
  <si>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</si>
  <si>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</si>
  <si>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</si>
  <si>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</si>
  <si>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</si>
  <si>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</si>
  <si>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</si>
  <si>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</si>
  <si>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</si>
  <si>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</si>
  <si>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</si>
  <si>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</si>
  <si>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</si>
  <si>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</si>
  <si>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</si>
  <si>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</si>
  <si>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</si>
  <si>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</si>
  <si>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</si>
  <si>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</si>
  <si>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</si>
  <si>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</si>
  <si>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</si>
  <si>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</si>
  <si>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</si>
  <si>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</si>
  <si>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</si>
  <si>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</si>
  <si>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</si>
  <si>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</si>
  <si>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</si>
  <si>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</si>
  <si>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</si>
  <si>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</si>
  <si>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</si>
  <si>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</si>
  <si>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</si>
  <si>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</si>
  <si>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</si>
  <si>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</si>
  <si>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</si>
  <si>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</si>
  <si>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</si>
  <si>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</si>
  <si>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</si>
  <si>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</si>
  <si>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</si>
  <si>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</si>
  <si>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</si>
  <si>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</si>
  <si>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</si>
  <si>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</si>
  <si>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</si>
  <si>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</si>
  <si>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</si>
  <si>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</si>
  <si>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</si>
  <si>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</si>
  <si>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</si>
  <si>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</si>
  <si>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</si>
  <si>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</si>
  <si>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</si>
  <si>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</si>
  <si>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</si>
  <si>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</si>
  <si>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</si>
  <si>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</si>
  <si>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</si>
  <si>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</si>
  <si>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</si>
  <si>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</si>
  <si>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</si>
  <si>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</si>
  <si>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</si>
  <si>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</si>
  <si>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</si>
  <si>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</si>
  <si>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</si>
  <si>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</si>
  <si>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</si>
  <si>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</si>
  <si>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</si>
  <si>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</si>
  <si>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</si>
  <si>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</si>
  <si>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</si>
  <si>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</si>
  <si>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</si>
  <si>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</si>
  <si>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</si>
  <si>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</si>
  <si>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</si>
  <si>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</si>
  <si>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</si>
  <si>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</si>
  <si>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</si>
  <si>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</si>
  <si>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</si>
  <si>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</si>
  <si>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</si>
  <si>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</si>
  <si>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</si>
  <si>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</si>
  <si>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</si>
  <si>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</si>
  <si>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</si>
  <si>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</si>
  <si>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</si>
  <si>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</si>
  <si>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</si>
  <si>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</si>
  <si>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</si>
  <si>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</si>
  <si>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</si>
  <si>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</si>
  <si>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</si>
  <si>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</si>
  <si>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</si>
  <si>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</si>
  <si>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</si>
  <si>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</si>
  <si>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</si>
  <si>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</si>
  <si>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</si>
  <si>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</si>
  <si>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</si>
  <si>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</si>
  <si>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</si>
  <si>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</si>
  <si>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</si>
  <si>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</si>
  <si>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</si>
  <si>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</si>
  <si>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</si>
  <si>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</si>
  <si>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</si>
  <si>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</si>
  <si>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</si>
  <si>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</si>
  <si>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</si>
  <si>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</si>
  <si>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</si>
  <si>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</si>
  <si>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</si>
  <si>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</si>
  <si>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</si>
  <si>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</si>
  <si>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</si>
  <si>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</si>
  <si>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</si>
  <si>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</si>
  <si>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</si>
  <si>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</si>
  <si>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</si>
  <si>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</si>
  <si>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</si>
  <si>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</si>
  <si>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</si>
  <si>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</si>
  <si>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</si>
  <si>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</si>
  <si>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</si>
  <si>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</si>
  <si>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</si>
  <si>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</si>
  <si>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</si>
  <si>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</si>
  <si>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</si>
  <si>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</si>
  <si>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</si>
  <si>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</si>
  <si>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</si>
  <si>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</si>
  <si>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</si>
  <si>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</si>
  <si>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</si>
  <si>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</si>
  <si>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</si>
  <si>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</si>
  <si>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</si>
  <si>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</si>
  <si>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</si>
  <si>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</si>
  <si>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</si>
  <si>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</si>
  <si>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</si>
  <si>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</si>
  <si>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</si>
  <si>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</si>
  <si>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</si>
  <si>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</si>
  <si>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</si>
  <si>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</si>
  <si>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</si>
  <si>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</si>
  <si>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</si>
  <si>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</si>
  <si>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</si>
  <si>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</si>
  <si>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</si>
  <si>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</si>
  <si>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</si>
  <si>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</si>
  <si>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</si>
  <si>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</si>
  <si>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</si>
  <si>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</si>
  <si>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</si>
  <si>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</si>
  <si>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</si>
  <si>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</si>
  <si>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</si>
  <si>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</si>
  <si>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</si>
  <si>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</si>
  <si>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</si>
  <si>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</si>
  <si>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</si>
  <si>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</si>
  <si>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</si>
  <si>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</si>
  <si>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</si>
  <si>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</si>
  <si>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</si>
  <si>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</si>
  <si>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</si>
  <si>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</si>
  <si>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</si>
  <si>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</si>
  <si>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</si>
  <si>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</si>
  <si>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</si>
  <si>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</si>
  <si>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</si>
  <si>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</si>
  <si>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</si>
  <si>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</si>
  <si>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</si>
  <si>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</si>
  <si>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</si>
  <si>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</si>
  <si>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</si>
  <si>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</si>
  <si>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</si>
  <si>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</si>
  <si>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</si>
  <si>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</si>
  <si>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</si>
  <si>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</si>
  <si>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</si>
  <si>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</si>
  <si>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</si>
  <si>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</si>
  <si>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</si>
  <si>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</si>
  <si>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</si>
  <si>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</si>
  <si>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</si>
  <si>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</si>
  <si>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</si>
  <si>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</si>
  <si>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</si>
  <si>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</si>
  <si>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</si>
  <si>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</si>
  <si>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</si>
  <si>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</si>
  <si>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</si>
  <si>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</si>
  <si>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</si>
  <si>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</si>
  <si>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</si>
  <si>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</si>
  <si>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</si>
  <si>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</si>
  <si>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</si>
  <si>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</si>
  <si>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</si>
  <si>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</si>
  <si>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</si>
  <si>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</si>
  <si>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</si>
  <si>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</si>
  <si>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</si>
  <si>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</si>
  <si>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</si>
  <si>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</si>
  <si>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</si>
  <si>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</si>
  <si>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</si>
  <si>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</si>
  <si>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</si>
  <si>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</si>
  <si>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</si>
  <si>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</si>
  <si>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</si>
  <si>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</si>
  <si>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</si>
  <si>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</si>
  <si>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</si>
  <si>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</si>
  <si>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</si>
  <si>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</si>
  <si>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</si>
  <si>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</si>
  <si>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</si>
  <si>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</si>
  <si>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</si>
  <si>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</si>
  <si>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</si>
  <si>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</si>
  <si>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</si>
  <si>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</si>
  <si>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</si>
  <si>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</si>
  <si>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</si>
  <si>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</si>
  <si>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</si>
  <si>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</si>
  <si>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</si>
  <si>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</si>
  <si>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</si>
  <si>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</si>
  <si>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</si>
  <si>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</si>
  <si>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</si>
  <si>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</si>
  <si>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</si>
  <si>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</si>
  <si>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</si>
  <si>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</si>
  <si>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</si>
  <si>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</si>
  <si>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</si>
  <si>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</si>
  <si>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</si>
  <si>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</si>
  <si>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</si>
  <si>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</si>
  <si>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</si>
  <si>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</si>
  <si>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</si>
  <si>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</si>
  <si>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</si>
  <si>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</si>
  <si>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</si>
  <si>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</si>
  <si>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</si>
  <si>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</si>
  <si>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</si>
  <si>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</si>
  <si>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</si>
  <si>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</si>
  <si>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</si>
  <si>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</si>
  <si>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</si>
  <si>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</si>
  <si>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</si>
  <si>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</si>
  <si>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</si>
  <si>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</si>
  <si>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</si>
  <si>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</si>
  <si>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</si>
  <si>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</si>
  <si>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</si>
  <si>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</si>
  <si>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</si>
  <si>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</si>
  <si>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</si>
  <si>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</si>
  <si>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</si>
  <si>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</si>
  <si>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</si>
  <si>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</si>
  <si>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</si>
  <si>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</si>
  <si>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</si>
  <si>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</si>
  <si>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</si>
  <si>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</si>
  <si>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</si>
  <si>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</si>
  <si>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</si>
  <si>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</si>
  <si>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</si>
  <si>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</si>
  <si>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</si>
  <si>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</si>
  <si>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</si>
  <si>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</si>
  <si>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</si>
  <si>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</si>
  <si>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</si>
  <si>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</si>
  <si>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</si>
  <si>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</si>
  <si>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</si>
  <si>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</si>
  <si>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</si>
  <si>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</si>
  <si>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</si>
  <si>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</si>
  <si>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</si>
  <si>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</si>
  <si>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</si>
  <si>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</si>
  <si>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</si>
  <si>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</si>
  <si>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</si>
  <si>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</si>
  <si>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</si>
  <si>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</si>
  <si>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</si>
  <si>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</si>
  <si>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</si>
  <si>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</si>
  <si>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</si>
  <si>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</si>
  <si>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</si>
  <si>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</si>
  <si>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</si>
  <si>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</si>
  <si>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</si>
  <si>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</si>
  <si>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</si>
  <si>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</si>
  <si>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</si>
  <si>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</si>
  <si>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</si>
  <si>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</si>
  <si>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</si>
  <si>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</si>
  <si>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</si>
  <si>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</si>
  <si>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</si>
  <si>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</si>
  <si>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</si>
  <si>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</si>
  <si>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</si>
  <si>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</si>
  <si>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</si>
  <si>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</si>
  <si>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</si>
  <si>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</si>
  <si>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</si>
  <si>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</si>
  <si>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</si>
  <si>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</si>
  <si>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</si>
  <si>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</si>
  <si>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</si>
  <si>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</si>
  <si>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</si>
  <si>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</si>
  <si>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</si>
  <si>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</si>
  <si>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</si>
  <si>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</si>
  <si>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</si>
  <si>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</si>
  <si>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</si>
  <si>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</si>
  <si>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</si>
  <si>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</si>
  <si>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</si>
  <si>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</si>
  <si>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</si>
  <si>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</si>
  <si>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</si>
  <si>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</si>
  <si>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</si>
  <si>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</si>
  <si>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</si>
  <si>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</si>
  <si>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</si>
  <si>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</si>
  <si>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</si>
  <si>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</si>
  <si>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</si>
  <si>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</si>
  <si>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</si>
  <si>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</si>
  <si>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</si>
  <si>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</si>
  <si>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</si>
  <si>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</si>
  <si>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</si>
  <si>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</si>
  <si>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</si>
  <si>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</si>
  <si>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</si>
  <si>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</si>
  <si>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</si>
  <si>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</si>
  <si>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</si>
  <si>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</si>
  <si>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</si>
  <si>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</si>
  <si>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</si>
  <si>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</si>
  <si>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</si>
  <si>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</si>
  <si>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</si>
  <si>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</si>
  <si>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</si>
  <si>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</si>
  <si>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</si>
  <si>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</si>
  <si>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</si>
  <si>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</si>
  <si>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</si>
  <si>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</si>
  <si>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</si>
  <si>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</si>
  <si>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</si>
  <si>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</si>
  <si>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</si>
  <si>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</si>
  <si>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</si>
  <si>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</si>
  <si>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</si>
  <si>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</si>
  <si>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</si>
  <si>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</si>
  <si>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</si>
  <si>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</si>
  <si>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</si>
  <si>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</si>
  <si>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</si>
  <si>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</si>
  <si>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</si>
  <si>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</si>
  <si>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</si>
  <si>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</si>
  <si>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</si>
  <si>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</si>
  <si>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</si>
  <si>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</si>
  <si>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</si>
  <si>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</si>
  <si>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</si>
  <si>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</si>
  <si>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</si>
  <si>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</si>
  <si>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</si>
  <si>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</si>
  <si>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</si>
  <si>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</si>
  <si>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</si>
  <si>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</si>
  <si>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</si>
  <si>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</si>
  <si>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</si>
  <si>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</si>
  <si>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</si>
  <si>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</si>
  <si>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</si>
  <si>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</si>
  <si>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</si>
  <si>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</si>
  <si>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</si>
  <si>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</si>
  <si>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</si>
  <si>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</si>
  <si>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</si>
  <si>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</si>
  <si>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</si>
  <si>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</si>
  <si>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</si>
  <si>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</si>
  <si>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</si>
  <si>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</si>
  <si>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</si>
  <si>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</si>
  <si>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</si>
  <si>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</si>
  <si>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</si>
  <si>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</si>
  <si>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</si>
  <si>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</si>
  <si>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</si>
  <si>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</si>
  <si>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</si>
  <si>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</si>
  <si>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</si>
  <si>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</si>
  <si>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</si>
  <si>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</si>
  <si>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</si>
  <si>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</si>
  <si>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</si>
  <si>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</si>
  <si>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</si>
  <si>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</si>
  <si>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</si>
  <si>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</si>
  <si>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</si>
  <si>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</si>
  <si>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</si>
  <si>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</si>
  <si>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</si>
  <si>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</si>
  <si>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</si>
  <si>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</si>
  <si>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</si>
  <si>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</si>
  <si>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</si>
  <si>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</si>
  <si>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</si>
  <si>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</si>
  <si>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</si>
  <si>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</si>
  <si>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</si>
  <si>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</si>
  <si>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</si>
  <si>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</si>
  <si>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</si>
  <si>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</si>
  <si>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</si>
  <si>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</si>
  <si>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</si>
  <si>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</si>
  <si>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</si>
  <si>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</si>
  <si>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</si>
  <si>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</si>
  <si>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</si>
  <si>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</si>
  <si>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</si>
  <si>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</si>
  <si>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</si>
  <si>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</si>
  <si>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</si>
  <si>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</si>
  <si>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</si>
  <si>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</si>
  <si>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</si>
  <si>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</si>
  <si>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</si>
  <si>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</si>
  <si>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</si>
  <si>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</si>
  <si>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</si>
  <si>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</si>
  <si>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</si>
  <si>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</si>
  <si>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</si>
  <si>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</si>
  <si>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</si>
  <si>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</si>
  <si>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</si>
  <si>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</si>
  <si>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</si>
  <si>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</si>
  <si>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</si>
  <si>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</si>
  <si>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</si>
  <si>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</si>
  <si>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</si>
  <si>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</si>
  <si>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</si>
  <si>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</si>
  <si>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</si>
  <si>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</si>
  <si>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</si>
  <si>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</si>
  <si>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</si>
  <si>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</si>
  <si>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</si>
  <si>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</si>
  <si>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</si>
  <si>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</si>
  <si>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</si>
  <si>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</si>
  <si>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</si>
  <si>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</si>
  <si>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</si>
  <si>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</si>
  <si>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</si>
  <si>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</si>
  <si>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</si>
  <si>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</si>
  <si>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</si>
  <si>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</si>
  <si>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</si>
  <si>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</si>
  <si>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</si>
  <si>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</si>
  <si>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</si>
  <si>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</si>
  <si>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</si>
  <si>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</si>
  <si>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</si>
  <si>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</si>
  <si>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</si>
  <si>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</si>
  <si>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</si>
  <si>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</si>
  <si>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</si>
  <si>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</si>
  <si>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</si>
  <si>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</si>
  <si>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</si>
  <si>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</si>
  <si>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</si>
  <si>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</si>
  <si>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</si>
  <si>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</si>
  <si>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</si>
  <si>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</si>
  <si>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</si>
  <si>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</si>
  <si>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</si>
  <si>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</si>
  <si>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</si>
  <si>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</si>
  <si>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</si>
  <si>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</si>
  <si>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</si>
  <si>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</si>
  <si>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</si>
  <si>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</si>
  <si>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</si>
  <si>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</si>
  <si>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</si>
  <si>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</si>
  <si>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</si>
  <si>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</si>
  <si>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</si>
  <si>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</si>
  <si>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</si>
  <si>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</si>
  <si>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</si>
  <si>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</si>
  <si>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</si>
  <si>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</si>
  <si>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</si>
  <si>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</si>
  <si>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</si>
  <si>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</si>
  <si>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</si>
  <si>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</si>
  <si>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</si>
  <si>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</si>
  <si>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</si>
  <si>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</si>
  <si>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</si>
  <si>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</si>
  <si>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</si>
  <si>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</si>
  <si>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</si>
  <si>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</si>
  <si>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</si>
  <si>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</si>
  <si>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</si>
  <si>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</si>
  <si>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</si>
  <si>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</si>
  <si>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</si>
  <si>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</si>
  <si>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</si>
  <si>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</si>
  <si>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</si>
  <si>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</si>
  <si>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</si>
  <si>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</si>
  <si>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</si>
  <si>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</si>
  <si>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</si>
  <si>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</si>
  <si>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</si>
  <si>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</si>
  <si>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</si>
  <si>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</si>
  <si>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</si>
  <si>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</si>
  <si>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</si>
  <si>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</si>
  <si>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</si>
  <si>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</si>
  <si>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</si>
  <si>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</si>
  <si>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</si>
  <si>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</si>
  <si>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</si>
  <si>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</si>
  <si>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</si>
  <si>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</si>
  <si>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</si>
  <si>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</si>
  <si>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</si>
  <si>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</si>
  <si>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</si>
  <si>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</si>
  <si>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</si>
  <si>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</si>
  <si>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</si>
  <si>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</si>
  <si>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</si>
  <si>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</si>
  <si>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</si>
  <si>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</si>
  <si>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</si>
  <si>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</si>
  <si>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</si>
  <si>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</si>
  <si>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</si>
  <si>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</si>
  <si>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</si>
  <si>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</si>
  <si>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</si>
  <si>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</si>
  <si>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</si>
  <si>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</si>
  <si>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</si>
  <si>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</si>
  <si>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</si>
  <si>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</si>
  <si>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</si>
  <si>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</si>
  <si>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</si>
  <si>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</si>
  <si>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</si>
  <si>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</si>
  <si>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</si>
  <si>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</si>
  <si>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</si>
  <si>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</si>
  <si>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</si>
  <si>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</si>
  <si>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</si>
  <si>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</si>
  <si>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</si>
  <si>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</si>
  <si>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</si>
  <si>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</si>
  <si>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</si>
  <si>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</si>
  <si>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</si>
  <si>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</si>
  <si>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</si>
  <si>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</si>
  <si>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</si>
  <si>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</si>
  <si>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</si>
  <si>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</si>
  <si>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</si>
  <si>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</si>
  <si>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</si>
  <si>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</si>
  <si>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</si>
  <si>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</si>
  <si>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</si>
  <si>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</si>
  <si>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</si>
  <si>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</si>
  <si>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</si>
  <si>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</si>
  <si>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</si>
  <si>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</si>
  <si>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</si>
  <si>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</si>
  <si>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</si>
  <si>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</si>
  <si>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</si>
  <si>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</si>
  <si>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</si>
  <si>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</si>
  <si>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</si>
  <si>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</si>
  <si>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</si>
  <si>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</si>
  <si>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</si>
  <si>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</si>
  <si>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</si>
  <si>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</si>
  <si>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</si>
  <si>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</si>
  <si>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</si>
  <si>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</si>
  <si>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</si>
  <si>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</si>
  <si>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</si>
  <si>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</si>
  <si>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</si>
  <si>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</si>
  <si>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</si>
  <si>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</si>
  <si>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</si>
  <si>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</si>
  <si>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</si>
  <si>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</si>
  <si>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</si>
  <si>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</si>
  <si>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</si>
  <si>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</si>
  <si>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</si>
  <si>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</si>
  <si>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</si>
  <si>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</si>
  <si>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</si>
  <si>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</si>
  <si>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</si>
  <si>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</si>
  <si>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</si>
  <si>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</si>
  <si>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</si>
  <si>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</si>
  <si>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</si>
  <si>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</si>
  <si>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</si>
  <si>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</si>
  <si>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</si>
  <si>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</si>
  <si>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</si>
  <si>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</si>
  <si>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</si>
  <si>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</si>
  <si>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</si>
  <si>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</si>
  <si>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</si>
  <si>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</si>
  <si>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</si>
  <si>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</si>
  <si>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</si>
  <si>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</si>
  <si>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</si>
  <si>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</si>
  <si>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</si>
  <si>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</si>
  <si>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</si>
  <si>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</si>
  <si>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</si>
  <si>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</si>
  <si>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</si>
  <si>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</si>
  <si>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</si>
  <si>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</si>
  <si>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</si>
  <si>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</si>
  <si>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</si>
  <si>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</si>
  <si>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</si>
  <si>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</si>
  <si>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</si>
  <si>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</si>
  <si>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</si>
  <si>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</si>
  <si>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</si>
  <si>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</si>
  <si>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</si>
  <si>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</si>
  <si>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</si>
  <si>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</si>
  <si>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</si>
  <si>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</si>
  <si>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</si>
  <si>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</si>
  <si>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</si>
  <si>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</si>
  <si>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</si>
  <si>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</si>
  <si>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</si>
  <si>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</si>
  <si>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</si>
  <si>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</si>
  <si>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</si>
  <si>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</si>
  <si>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</si>
  <si>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</si>
  <si>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</si>
  <si>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</si>
  <si>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</si>
  <si>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</si>
  <si>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</si>
  <si>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</si>
  <si>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</si>
  <si>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</si>
  <si>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</si>
  <si>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</si>
  <si>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</si>
  <si>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</si>
  <si>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</si>
  <si>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</si>
  <si>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</si>
  <si>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</si>
  <si>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</si>
  <si>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</si>
  <si>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</si>
  <si>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</si>
  <si>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</si>
  <si>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</si>
  <si>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</si>
  <si>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</si>
  <si>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</si>
  <si>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</si>
  <si>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</si>
  <si>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</si>
  <si>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</si>
  <si>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</si>
  <si>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</si>
  <si>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</si>
  <si>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</si>
  <si>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</si>
  <si>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</si>
  <si>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</si>
  <si>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</si>
  <si>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</si>
  <si>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</si>
  <si>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</si>
  <si>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</si>
  <si>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</si>
  <si>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</si>
  <si>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</si>
  <si>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</si>
  <si>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</si>
  <si>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</si>
  <si>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</si>
  <si>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</si>
  <si>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</si>
  <si>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</si>
  <si>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</si>
  <si>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</si>
  <si>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</si>
  <si>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</si>
  <si>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</si>
  <si>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</si>
  <si>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</si>
  <si>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</si>
  <si>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</si>
  <si>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</si>
  <si>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</si>
  <si>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</si>
  <si>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</si>
  <si>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</si>
  <si>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</si>
  <si>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</si>
  <si>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</si>
  <si>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</si>
  <si>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</si>
  <si>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</si>
  <si>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</si>
  <si>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</si>
  <si>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</si>
  <si>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</si>
  <si>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</si>
  <si>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</si>
  <si>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</si>
  <si>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</si>
  <si>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</si>
  <si>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</si>
  <si>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</si>
  <si>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</si>
  <si>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</si>
  <si>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</si>
  <si>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</si>
  <si>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</si>
  <si>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</si>
  <si>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</si>
  <si>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</si>
  <si>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</si>
  <si>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</si>
  <si>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</si>
  <si>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</si>
  <si>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</si>
  <si>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</si>
  <si>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</si>
  <si>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</si>
  <si>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</si>
  <si>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</si>
  <si>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</si>
  <si>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</si>
  <si>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</si>
  <si>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</si>
  <si>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</si>
  <si>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</si>
  <si>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</si>
  <si>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</si>
  <si>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</si>
  <si>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</si>
  <si>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</si>
  <si>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</si>
  <si>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</si>
  <si>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</si>
  <si>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</si>
  <si>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</si>
  <si>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</si>
  <si>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</si>
  <si>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</si>
  <si>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</si>
  <si>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</si>
  <si>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</si>
  <si>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</si>
  <si>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</si>
  <si>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</si>
  <si>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</si>
  <si>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</si>
  <si>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</si>
  <si>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</si>
  <si>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</si>
  <si>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</si>
  <si>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</si>
  <si>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</si>
  <si>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</si>
  <si>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</si>
  <si>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</si>
  <si>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</si>
  <si>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</si>
  <si>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</si>
  <si>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</si>
  <si>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</si>
  <si>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</si>
  <si>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</si>
  <si>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</si>
  <si>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</si>
  <si>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</si>
  <si>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</si>
  <si>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</si>
  <si>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</si>
  <si>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</si>
  <si>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</si>
  <si>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</si>
  <si>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</si>
  <si>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</si>
  <si>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</si>
  <si>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</si>
  <si>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</si>
  <si>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</si>
  <si>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</si>
  <si>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</si>
  <si>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</si>
  <si>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</si>
  <si>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</si>
  <si>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</si>
  <si>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</si>
  <si>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</si>
  <si>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</si>
  <si>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</si>
  <si>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</si>
  <si>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</si>
  <si>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</si>
  <si>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</si>
  <si>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</si>
  <si>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</si>
  <si>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</si>
  <si>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</si>
  <si>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</si>
  <si>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</si>
  <si>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</si>
  <si>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</si>
  <si>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</si>
  <si>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</si>
  <si>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</si>
  <si>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</si>
  <si>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</si>
  <si>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</si>
  <si>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</si>
  <si>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</si>
  <si>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</si>
  <si>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</si>
  <si>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</si>
  <si>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</si>
  <si>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</si>
  <si>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</si>
  <si>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</si>
  <si>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</si>
  <si>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</si>
  <si>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</si>
  <si>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</si>
  <si>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</si>
  <si>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</si>
  <si>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</si>
  <si>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</si>
  <si>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</si>
  <si>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</si>
  <si>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</si>
  <si>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</si>
  <si>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</si>
  <si>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</si>
  <si>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</si>
  <si>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</si>
  <si>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</si>
  <si>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</si>
  <si>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</si>
  <si>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</si>
  <si>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</si>
  <si>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</si>
  <si>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</si>
  <si>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</si>
  <si>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</si>
  <si>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</si>
  <si>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</si>
  <si>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</si>
  <si>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</si>
  <si>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</si>
  <si>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</si>
  <si>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</si>
  <si>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</si>
  <si>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</si>
  <si>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</si>
  <si>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</si>
  <si>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</si>
  <si>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</si>
  <si>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</si>
  <si>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</si>
  <si>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</si>
  <si>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</si>
  <si>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</si>
  <si>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</si>
  <si>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</si>
  <si>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</si>
  <si>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</si>
  <si>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</si>
  <si>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</si>
  <si>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</si>
  <si>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</si>
  <si>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</si>
  <si>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</si>
  <si>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</si>
  <si>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</si>
  <si>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</si>
  <si>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</si>
  <si>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</si>
  <si>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</si>
  <si>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</si>
  <si>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</si>
  <si>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</si>
  <si>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</si>
  <si>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</si>
  <si>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</si>
  <si>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</si>
  <si>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</si>
  <si>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</si>
  <si>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</si>
  <si>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</si>
  <si>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</si>
  <si>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</si>
  <si>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</si>
  <si>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</si>
  <si>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</si>
  <si>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</si>
  <si>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</si>
  <si>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</si>
  <si>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</si>
  <si>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</si>
  <si>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</si>
  <si>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</si>
  <si>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</si>
  <si>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</si>
  <si>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</si>
  <si>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</si>
  <si>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</si>
  <si>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</si>
  <si>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</si>
  <si>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</si>
  <si>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</si>
  <si>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</si>
  <si>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</si>
  <si>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</si>
  <si>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</si>
  <si>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</si>
  <si>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</si>
  <si>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</si>
  <si>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</si>
  <si>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</si>
  <si>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</si>
  <si>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</si>
  <si>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</si>
  <si>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</si>
  <si>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</si>
  <si>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</si>
  <si>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</si>
  <si>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</si>
  <si>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</si>
  <si>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</si>
  <si>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</si>
  <si>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</si>
  <si>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</si>
  <si>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</si>
  <si>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</si>
  <si>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</si>
  <si>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</si>
  <si>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</si>
  <si>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</si>
  <si>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</si>
  <si>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</si>
  <si>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</si>
  <si>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</si>
  <si>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</si>
  <si>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</si>
  <si>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</si>
  <si>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</si>
  <si>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</si>
  <si>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</si>
  <si>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</si>
  <si>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</si>
  <si>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</si>
  <si>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</si>
  <si>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</si>
  <si>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</si>
  <si>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</si>
  <si>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</si>
  <si>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</si>
  <si>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</si>
  <si>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</si>
  <si>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</si>
  <si>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</si>
  <si>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</si>
  <si>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</si>
  <si>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</si>
  <si>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</si>
  <si>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</si>
  <si>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</si>
  <si>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</si>
  <si>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</si>
  <si>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</si>
  <si>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</si>
  <si>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</si>
  <si>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</si>
  <si>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</si>
  <si>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</si>
  <si>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</si>
  <si>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</si>
  <si>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</si>
  <si>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</si>
  <si>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</si>
  <si>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</si>
  <si>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</si>
  <si>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</si>
  <si>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</si>
  <si>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</si>
  <si>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</si>
  <si>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</si>
  <si>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</si>
  <si>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</si>
  <si>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</si>
  <si>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</si>
  <si>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</si>
  <si>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</si>
  <si>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</si>
  <si>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</si>
  <si>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</si>
  <si>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</si>
  <si>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</si>
  <si>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</si>
  <si>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</si>
  <si>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</si>
  <si>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</si>
  <si>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</si>
  <si>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</si>
  <si>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</si>
  <si>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</si>
  <si>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</si>
  <si>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</si>
  <si>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</si>
  <si>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</si>
  <si>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</si>
  <si>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</si>
  <si>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</si>
  <si>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</si>
  <si>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</si>
  <si>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</si>
  <si>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</si>
  <si>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</si>
  <si>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</si>
  <si>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</si>
  <si>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</si>
  <si>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</si>
  <si>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</si>
  <si>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</si>
  <si>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</si>
  <si>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</si>
  <si>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</si>
  <si>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</si>
  <si>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</si>
  <si>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</si>
  <si>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</si>
  <si>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</si>
  <si>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</si>
  <si>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</si>
  <si>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</si>
  <si>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</si>
  <si>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</si>
  <si>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</si>
  <si>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</si>
  <si>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</si>
  <si>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</si>
  <si>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</si>
  <si>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</si>
  <si>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</si>
  <si>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</si>
  <si>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</si>
  <si>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</si>
  <si>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</si>
  <si>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</si>
  <si>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</si>
  <si>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</si>
  <si>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</si>
  <si>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</si>
  <si>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</si>
  <si>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</si>
  <si>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</si>
  <si>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</si>
  <si>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</si>
  <si>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</si>
  <si>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</si>
  <si>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</si>
  <si>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</si>
  <si>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</si>
  <si>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</si>
  <si>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</si>
  <si>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</si>
  <si>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</si>
  <si>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</si>
  <si>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</si>
  <si>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</si>
  <si>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</si>
  <si>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</si>
  <si>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</si>
  <si>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</si>
  <si>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</si>
  <si>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</si>
  <si>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</si>
  <si>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</si>
  <si>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</si>
  <si>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</si>
  <si>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</si>
  <si>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</si>
  <si>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</si>
  <si>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</si>
  <si>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</si>
  <si>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</si>
  <si>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</si>
  <si>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</si>
  <si>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</si>
  <si>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</si>
  <si>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</si>
  <si>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</si>
  <si>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</si>
  <si>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</si>
  <si>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</si>
  <si>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</si>
  <si>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</si>
  <si>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</si>
  <si>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</si>
  <si>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</si>
  <si>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</si>
  <si>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</si>
  <si>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</si>
  <si>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</si>
  <si>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</si>
  <si>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</si>
  <si>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</si>
  <si>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</si>
  <si>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</si>
  <si>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</si>
  <si>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</si>
  <si>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</si>
  <si>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</si>
  <si>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</si>
  <si>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</si>
  <si>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</si>
  <si>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</si>
  <si>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</si>
  <si>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</si>
  <si>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</si>
  <si>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</si>
  <si>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</si>
  <si>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</si>
  <si>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</si>
  <si>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</si>
  <si>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</si>
  <si>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</si>
  <si>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</si>
  <si>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</si>
  <si>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</si>
  <si>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</si>
  <si>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</si>
  <si>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</si>
  <si>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</si>
  <si>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</si>
  <si>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</si>
  <si>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</si>
  <si>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</si>
  <si>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</si>
  <si>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</si>
  <si>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</si>
  <si>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</si>
  <si>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</si>
  <si>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</si>
  <si>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</si>
  <si>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</si>
  <si>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</si>
  <si>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</si>
  <si>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</si>
  <si>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</si>
  <si>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</si>
  <si>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</si>
  <si>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</si>
  <si>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</si>
  <si>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</si>
  <si>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</si>
  <si>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</si>
  <si>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</si>
  <si>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</si>
  <si>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</si>
  <si>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</si>
  <si>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</si>
  <si>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</si>
  <si>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</si>
  <si>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</si>
  <si>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</si>
  <si>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</si>
  <si>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</si>
  <si>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</si>
  <si>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</si>
  <si>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</si>
  <si>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</si>
  <si>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</si>
  <si>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</si>
  <si>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</si>
  <si>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</si>
  <si>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</si>
  <si>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</si>
  <si>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</si>
  <si>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</si>
  <si>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</si>
  <si>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</si>
  <si>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</si>
  <si>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</si>
  <si>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</si>
  <si>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</si>
  <si>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</si>
  <si>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</si>
  <si>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</si>
  <si>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</si>
  <si>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</si>
  <si>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</si>
  <si>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</si>
  <si>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</si>
  <si>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</si>
  <si>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</si>
  <si>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</si>
  <si>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</si>
  <si>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</si>
  <si>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</si>
  <si>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</si>
  <si>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</si>
  <si>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</si>
  <si>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</si>
  <si>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</si>
  <si>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</si>
  <si>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</si>
  <si>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</si>
  <si>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</si>
  <si>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</si>
  <si>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</si>
  <si>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</si>
  <si>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</si>
  <si>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</si>
  <si>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</si>
  <si>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</si>
  <si>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</si>
  <si>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</si>
  <si>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</si>
  <si>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</si>
  <si>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</si>
  <si>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</si>
  <si>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</si>
  <si>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</si>
  <si>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</si>
  <si>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</si>
  <si>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</si>
  <si>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</si>
  <si>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</si>
  <si>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</si>
  <si>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</si>
  <si>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</si>
  <si>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</si>
  <si>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</si>
  <si>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</si>
  <si>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</si>
  <si>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</si>
  <si>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</si>
  <si>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</si>
  <si>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</si>
  <si>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</si>
  <si>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</si>
  <si>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</si>
  <si>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</si>
  <si>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</si>
  <si>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</si>
  <si>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</si>
  <si>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</si>
  <si>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</si>
  <si>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</si>
  <si>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</si>
  <si>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</si>
  <si>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</si>
  <si>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</si>
  <si>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</si>
  <si>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</si>
  <si>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</si>
  <si>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</si>
  <si>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</si>
  <si>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</si>
  <si>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</si>
  <si>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</si>
  <si>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</si>
  <si>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</si>
  <si>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</si>
  <si>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</si>
  <si>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</si>
  <si>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</si>
  <si>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</si>
  <si>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</si>
  <si>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</si>
  <si>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</si>
  <si>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</si>
  <si>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</si>
  <si>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</si>
  <si>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</si>
  <si>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</si>
  <si>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</si>
  <si>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</si>
  <si>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</si>
  <si>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</si>
  <si>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</si>
  <si>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</si>
  <si>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</si>
  <si>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</si>
  <si>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</si>
  <si>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</si>
  <si>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</si>
  <si>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</si>
  <si>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</si>
  <si>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</si>
  <si>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</si>
  <si>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</si>
  <si>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</si>
  <si>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</si>
  <si>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</si>
  <si>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</si>
  <si>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</si>
  <si>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</si>
  <si>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</si>
  <si>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</si>
  <si>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</si>
  <si>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</si>
  <si>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</si>
  <si>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</si>
  <si>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</si>
  <si>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</si>
  <si>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</si>
  <si>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</si>
  <si>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</si>
  <si>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</si>
  <si>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</si>
  <si>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</si>
  <si>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</si>
  <si>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</si>
  <si>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</si>
  <si>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</si>
  <si>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</si>
  <si>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</si>
  <si>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</si>
  <si>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</si>
  <si>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</si>
  <si>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</si>
  <si>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</si>
  <si>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</si>
  <si>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</si>
  <si>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</si>
  <si>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</si>
  <si>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</si>
  <si>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</si>
  <si>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</si>
  <si>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</si>
  <si>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</si>
  <si>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</si>
  <si>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</si>
  <si>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</si>
  <si>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</si>
  <si>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</si>
  <si>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</si>
  <si>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</si>
  <si>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</si>
  <si>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</si>
  <si>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</si>
  <si>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</si>
  <si>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</si>
  <si>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</si>
  <si>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</si>
  <si>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</si>
  <si>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</si>
  <si>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</si>
  <si>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</si>
  <si>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</si>
  <si>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</si>
  <si>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</si>
  <si>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</si>
  <si>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</si>
  <si>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</si>
  <si>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</si>
  <si>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</si>
  <si>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</si>
  <si>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</si>
  <si>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</si>
  <si>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</si>
  <si>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</si>
  <si>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</si>
  <si>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</si>
  <si>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</si>
  <si>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</si>
  <si>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</si>
  <si>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</si>
  <si>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</si>
  <si>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</si>
  <si>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</si>
  <si>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</si>
  <si>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</si>
  <si>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</si>
  <si>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</si>
  <si>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</si>
  <si>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</si>
  <si>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</si>
  <si>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</si>
  <si>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</si>
  <si>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</si>
  <si>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</si>
  <si>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</si>
  <si>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</si>
  <si>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</si>
  <si>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</si>
  <si>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</si>
  <si>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</si>
  <si>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</si>
  <si>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</si>
  <si>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</si>
  <si>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</si>
  <si>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</si>
  <si>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</si>
  <si>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</si>
  <si>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</si>
  <si>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</si>
  <si>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</si>
  <si>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</si>
  <si>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</si>
  <si>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</si>
  <si>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</si>
  <si>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</si>
  <si>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</si>
  <si>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</si>
  <si>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</si>
  <si>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</si>
  <si>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</si>
  <si>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</si>
  <si>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</si>
  <si>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</si>
  <si>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</si>
  <si>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</si>
  <si>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</si>
  <si>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</si>
  <si>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</si>
  <si>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</si>
  <si>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</si>
  <si>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</si>
  <si>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</si>
  <si>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</si>
  <si>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</si>
  <si>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</si>
  <si>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</si>
  <si>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</si>
  <si>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</si>
  <si>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</si>
  <si>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</si>
  <si>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</si>
  <si>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</si>
  <si>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</si>
  <si>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</si>
  <si>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</si>
  <si>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</si>
  <si>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</si>
  <si>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</si>
  <si>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</si>
  <si>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</si>
  <si>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</si>
  <si>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</si>
  <si>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</si>
  <si>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</si>
  <si>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</si>
  <si>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</si>
  <si>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</si>
  <si>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</si>
  <si>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</si>
  <si>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</si>
  <si>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</si>
  <si>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</si>
  <si>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</si>
  <si>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</si>
  <si>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</si>
  <si>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</si>
  <si>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</si>
  <si>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</si>
  <si>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</si>
  <si>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</si>
  <si>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</si>
  <si>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</si>
  <si>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</si>
  <si>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</si>
  <si>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</si>
  <si>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</si>
  <si>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</si>
  <si>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</si>
  <si>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</si>
  <si>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</si>
  <si>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</si>
  <si>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</si>
  <si>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</si>
  <si>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</si>
  <si>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</si>
  <si>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</si>
  <si>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</si>
  <si>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</si>
  <si>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</si>
  <si>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</si>
  <si>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</si>
  <si>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</si>
  <si>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</si>
  <si>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</si>
  <si>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</si>
  <si>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</si>
  <si>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</si>
  <si>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</si>
  <si>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</si>
  <si>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</si>
  <si>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</si>
  <si>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</si>
  <si>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</si>
  <si>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</si>
  <si>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</si>
  <si>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</si>
  <si>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</si>
  <si>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</si>
  <si>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</si>
  <si>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</si>
  <si>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</si>
  <si>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</si>
  <si>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</si>
  <si>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</si>
  <si>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</si>
  <si>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</si>
  <si>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</si>
  <si>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</si>
  <si>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</si>
  <si>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</si>
  <si>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</si>
  <si>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</si>
  <si>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</si>
  <si>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</si>
  <si>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</si>
  <si>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</si>
  <si>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</si>
  <si>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</si>
  <si>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</si>
  <si>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</si>
  <si>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</si>
  <si>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</si>
  <si>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</si>
  <si>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</si>
  <si>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</si>
  <si>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</si>
  <si>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</si>
  <si>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</si>
  <si>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</si>
  <si>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</si>
  <si>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</si>
  <si>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</si>
  <si>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</si>
  <si>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</si>
  <si>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</si>
  <si>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</si>
  <si>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</si>
  <si>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</si>
  <si>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</si>
  <si>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</si>
  <si>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</si>
  <si>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</si>
  <si>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</si>
  <si>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</si>
  <si>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</si>
  <si>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</si>
  <si>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</si>
  <si>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</si>
  <si>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</si>
  <si>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</si>
  <si>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</si>
  <si>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</si>
  <si>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</si>
  <si>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</si>
  <si>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</si>
  <si>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</si>
  <si>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</si>
  <si>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</si>
  <si>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</si>
  <si>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</si>
  <si>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</si>
  <si>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</si>
  <si>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</si>
  <si>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</si>
  <si>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</si>
  <si>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</si>
  <si>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</si>
  <si>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</si>
  <si>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</si>
  <si>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</si>
  <si>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</si>
  <si>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</si>
  <si>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</si>
  <si>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</si>
  <si>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</si>
  <si>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</si>
  <si>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</si>
  <si>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</si>
  <si>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</si>
  <si>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</si>
  <si>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</si>
  <si>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</si>
  <si>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</si>
  <si>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</si>
  <si>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</si>
  <si>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</si>
  <si>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</si>
  <si>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</si>
  <si>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</si>
  <si>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</si>
  <si>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</si>
  <si>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</si>
  <si>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</si>
  <si>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</si>
  <si>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</si>
  <si>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</si>
  <si>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</si>
  <si>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</si>
  <si>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</si>
  <si>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</si>
  <si>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</si>
  <si>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</si>
  <si>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</si>
  <si>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</si>
  <si>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</si>
  <si>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</si>
  <si>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</si>
  <si>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</si>
  <si>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</si>
  <si>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</si>
  <si>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</si>
  <si>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</si>
  <si>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</si>
  <si>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</si>
  <si>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</si>
  <si>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</si>
  <si>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</si>
  <si>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</si>
  <si>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</si>
  <si>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</si>
  <si>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</si>
  <si>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</si>
  <si>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</si>
  <si>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</si>
  <si>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</si>
  <si>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</si>
  <si>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</si>
  <si>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</si>
  <si>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</si>
  <si>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</si>
  <si>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</si>
  <si>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</si>
  <si>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</si>
  <si>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</si>
  <si>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</si>
  <si>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</si>
  <si>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</si>
  <si>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</si>
  <si>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</si>
  <si>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</si>
  <si>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</si>
  <si>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</si>
  <si>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</si>
  <si>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</si>
  <si>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</si>
  <si>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</si>
  <si>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</si>
  <si>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</si>
  <si>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</si>
  <si>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</si>
  <si>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</si>
  <si>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</si>
  <si>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</si>
  <si>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</si>
  <si>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</si>
  <si>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</si>
  <si>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</si>
  <si>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</si>
  <si>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</si>
  <si>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</si>
  <si>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</si>
  <si>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</si>
  <si>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</si>
  <si>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</si>
  <si>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</si>
  <si>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</si>
  <si>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</si>
  <si>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</si>
  <si>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</si>
  <si>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</si>
  <si>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</si>
  <si>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</si>
  <si>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</si>
  <si>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</si>
  <si>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</si>
  <si>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</si>
  <si>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</si>
  <si>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</si>
  <si>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</si>
  <si>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</si>
  <si>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</si>
  <si>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</si>
  <si>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</si>
  <si>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</si>
  <si>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</si>
  <si>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</si>
  <si>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</si>
  <si>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</si>
  <si>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</si>
  <si>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</si>
  <si>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</si>
  <si>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</si>
  <si>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</si>
  <si>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</si>
  <si>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</si>
  <si>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</si>
  <si>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</si>
  <si>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</si>
  <si>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</si>
  <si>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</si>
  <si>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</si>
  <si>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</si>
  <si>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</si>
  <si>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</si>
  <si>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</si>
  <si>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</si>
  <si>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</si>
  <si>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</si>
  <si>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</si>
  <si>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</si>
  <si>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</si>
  <si>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</si>
  <si>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</si>
  <si>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</si>
  <si>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</si>
  <si>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</si>
  <si>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</si>
  <si>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</si>
  <si>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</si>
  <si>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</si>
  <si>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</si>
  <si>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</si>
  <si>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</si>
  <si>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</si>
  <si>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</si>
  <si>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</si>
  <si>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</si>
  <si>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</si>
  <si>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</si>
  <si>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</si>
  <si>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</si>
  <si>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</si>
  <si>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</si>
  <si>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</si>
  <si>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</si>
  <si>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</si>
  <si>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</si>
  <si>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</si>
  <si>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</si>
  <si>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</si>
  <si>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</si>
  <si>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</si>
  <si>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</si>
  <si>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</si>
  <si>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</si>
  <si>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</si>
  <si>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</si>
  <si>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</si>
  <si>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</si>
  <si>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</si>
  <si>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</si>
  <si>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</si>
  <si>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</si>
  <si>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</si>
  <si>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</si>
  <si>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</si>
  <si>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</si>
  <si>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</si>
  <si>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</si>
  <si>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</si>
  <si>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</si>
  <si>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</si>
  <si>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</si>
  <si>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</si>
  <si>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</si>
  <si>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</si>
  <si>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</si>
  <si>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</si>
  <si>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</si>
  <si>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</si>
  <si>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</si>
  <si>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</si>
  <si>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</si>
  <si>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</si>
  <si>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</si>
  <si>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</si>
  <si>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</si>
  <si>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</si>
  <si>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</si>
  <si>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</si>
  <si>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</si>
  <si>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</si>
  <si>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</si>
  <si>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</si>
  <si>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</si>
  <si>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</si>
  <si>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</si>
  <si>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</si>
  <si>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</si>
  <si>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</si>
  <si>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</si>
  <si>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</si>
  <si>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</si>
  <si>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</si>
  <si>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</si>
  <si>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</si>
  <si>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</si>
  <si>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</si>
  <si>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</si>
  <si>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</si>
  <si>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</si>
  <si>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</si>
  <si>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</si>
  <si>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</si>
  <si>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</si>
  <si>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</si>
  <si>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</si>
  <si>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</si>
  <si>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</si>
  <si>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</si>
  <si>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</si>
  <si>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</si>
  <si>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</si>
  <si>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</si>
  <si>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</si>
  <si>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</si>
  <si>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</si>
  <si>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</si>
  <si>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</si>
  <si>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</si>
  <si>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</si>
  <si>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</si>
  <si>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</si>
  <si>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</si>
  <si>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</si>
  <si>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</si>
  <si>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</si>
  <si>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</si>
  <si>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</si>
  <si>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</si>
  <si>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</si>
  <si>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</si>
  <si>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</si>
  <si>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</si>
  <si>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</si>
  <si>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</si>
  <si>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</si>
  <si>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</si>
  <si>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</si>
  <si>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</si>
  <si>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</si>
  <si>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</si>
  <si>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</si>
  <si>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</si>
  <si>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</si>
  <si>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</si>
  <si>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</si>
  <si>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</si>
  <si>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</si>
  <si>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</si>
  <si>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</si>
  <si>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</si>
  <si>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</si>
  <si>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</si>
  <si>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</si>
  <si>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</si>
  <si>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</si>
  <si>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</si>
  <si>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</si>
  <si>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</si>
  <si>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</si>
  <si>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</si>
  <si>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</si>
  <si>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</si>
  <si>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</si>
  <si>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</si>
  <si>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</si>
  <si>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</si>
  <si>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</si>
  <si>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</si>
  <si>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</si>
  <si>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</si>
  <si>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</si>
  <si>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</si>
  <si>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</si>
  <si>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</si>
  <si>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</si>
  <si>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</si>
  <si>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</si>
  <si>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</si>
  <si>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</si>
  <si>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</si>
  <si>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</si>
  <si>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</si>
  <si>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</si>
  <si>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</si>
  <si>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</si>
  <si>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</si>
  <si>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</si>
  <si>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</si>
  <si>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</si>
  <si>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</si>
  <si>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</si>
  <si>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</si>
  <si>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</si>
  <si>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</si>
  <si>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</si>
  <si>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</si>
  <si>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</si>
  <si>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</si>
  <si>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</si>
  <si>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</si>
  <si>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</si>
  <si>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</si>
  <si>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</si>
  <si>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</si>
  <si>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</si>
  <si>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</si>
  <si>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</si>
  <si>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</si>
  <si>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</si>
  <si>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</si>
  <si>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</si>
  <si>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</si>
  <si>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</si>
  <si>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</si>
  <si>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</si>
  <si>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</si>
  <si>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</si>
  <si>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</si>
  <si>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</si>
  <si>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</si>
  <si>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</si>
  <si>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</si>
  <si>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</si>
  <si>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</si>
  <si>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</si>
  <si>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</si>
  <si>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</si>
  <si>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</si>
  <si>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</si>
  <si>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</si>
  <si>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</si>
  <si>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</si>
  <si>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</si>
  <si>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</si>
  <si>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</si>
  <si>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</si>
  <si>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</si>
  <si>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</si>
  <si>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</si>
  <si>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</si>
  <si>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</si>
  <si>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</si>
  <si>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</si>
  <si>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</si>
  <si>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</si>
  <si>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</si>
  <si>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</si>
  <si>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</si>
  <si>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</si>
  <si>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</si>
  <si>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</si>
  <si>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</si>
  <si>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</si>
  <si>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</si>
  <si>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</si>
  <si>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</si>
  <si>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</si>
  <si>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</si>
  <si>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</si>
  <si>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</si>
  <si>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</si>
  <si>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</si>
  <si>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</si>
  <si>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</si>
  <si>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</si>
  <si>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</si>
  <si>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</si>
  <si>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</si>
  <si>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</si>
  <si>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</si>
  <si>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</si>
  <si>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</si>
  <si>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</si>
  <si>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</si>
  <si>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</si>
  <si>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</si>
  <si>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</si>
  <si>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</si>
  <si>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</si>
  <si>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</si>
  <si>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</si>
  <si>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</si>
  <si>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</si>
  <si>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</si>
  <si>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</si>
  <si>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</si>
  <si>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</si>
  <si>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</si>
  <si>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</si>
  <si>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</si>
  <si>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</si>
  <si>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</si>
  <si>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</si>
  <si>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</si>
  <si>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</si>
  <si>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</si>
  <si>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</si>
  <si>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</si>
  <si>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</si>
  <si>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</si>
  <si>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</si>
  <si>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</si>
  <si>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</si>
  <si>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</si>
  <si>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</si>
  <si>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</si>
  <si>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</si>
  <si>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</si>
  <si>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</si>
  <si>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</si>
  <si>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</si>
  <si>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</si>
  <si>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</si>
  <si>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</si>
  <si>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</si>
  <si>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</si>
  <si>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</si>
  <si>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</si>
  <si>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</si>
  <si>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</si>
  <si>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</si>
  <si>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</si>
  <si>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</si>
  <si>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</si>
  <si>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</si>
  <si>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</si>
  <si>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</si>
  <si>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</si>
  <si>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</si>
  <si>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</si>
  <si>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</si>
  <si>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</si>
  <si>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</si>
  <si>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</si>
  <si>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</si>
  <si>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</si>
  <si>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</si>
  <si>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</si>
  <si>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</si>
  <si>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</si>
  <si>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</si>
  <si>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</si>
  <si>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</si>
  <si>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</si>
  <si>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</si>
  <si>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</si>
  <si>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</si>
  <si>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</si>
  <si>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</si>
  <si>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</si>
  <si>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</si>
  <si>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</si>
  <si>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</si>
  <si>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</si>
  <si>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</si>
  <si>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</si>
  <si>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</si>
  <si>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</si>
  <si>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</si>
  <si>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</si>
  <si>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</si>
  <si>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</si>
  <si>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</si>
  <si>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</si>
  <si>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</si>
  <si>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</si>
  <si>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</si>
  <si>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</si>
  <si>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</si>
  <si>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</si>
  <si>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</si>
  <si>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</si>
  <si>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</si>
  <si>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</si>
  <si>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</si>
  <si>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</si>
  <si>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</si>
  <si>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</si>
  <si>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</si>
  <si>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</si>
  <si>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</si>
  <si>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</si>
  <si>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</si>
  <si>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</si>
  <si>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</si>
  <si>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</si>
  <si>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</si>
  <si>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</si>
  <si>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</si>
  <si>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</si>
  <si>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</si>
  <si>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</si>
  <si>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</si>
  <si>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</si>
  <si>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</si>
  <si>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</si>
  <si>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</si>
  <si>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</si>
  <si>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</si>
  <si>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</si>
  <si>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</si>
  <si>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</si>
  <si>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</si>
  <si>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</si>
  <si>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</si>
  <si>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</si>
  <si>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</si>
  <si>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</si>
  <si>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</si>
  <si>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</si>
  <si>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</si>
  <si>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</si>
  <si>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</si>
  <si>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</si>
  <si>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</si>
  <si>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</si>
  <si>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</si>
  <si>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</si>
  <si>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</si>
  <si>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</si>
  <si>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</si>
  <si>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</si>
  <si>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</si>
  <si>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</si>
  <si>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</si>
  <si>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</si>
  <si>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</si>
  <si>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</si>
  <si>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</si>
  <si>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</si>
  <si>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</si>
  <si>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</si>
  <si>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</si>
  <si>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</si>
  <si>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</si>
  <si>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</si>
  <si>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</si>
  <si>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</si>
  <si>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</si>
  <si>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</si>
  <si>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</si>
  <si>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</si>
  <si>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</si>
  <si>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</si>
  <si>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</si>
  <si>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</si>
  <si>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</si>
  <si>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</si>
  <si>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</si>
  <si>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</si>
  <si>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</si>
  <si>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</si>
  <si>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</si>
  <si>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</si>
  <si>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</si>
  <si>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</si>
  <si>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</si>
  <si>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</si>
  <si>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</si>
  <si>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</si>
  <si>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</si>
  <si>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</si>
  <si>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</si>
  <si>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</si>
  <si>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</si>
  <si>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</si>
  <si>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</si>
  <si>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</si>
  <si>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</si>
  <si>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</si>
  <si>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</si>
  <si>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</si>
  <si>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</si>
  <si>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</si>
  <si>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</si>
  <si>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</si>
  <si>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</si>
  <si>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</si>
  <si>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</si>
  <si>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</si>
  <si>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</si>
  <si>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</si>
  <si>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</si>
  <si>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</si>
  <si>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</si>
  <si>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</si>
  <si>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</si>
  <si>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</si>
  <si>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</si>
  <si>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</si>
  <si>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</si>
  <si>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</si>
  <si>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</si>
  <si>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</si>
  <si>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</si>
  <si>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</si>
  <si>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</si>
  <si>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</si>
  <si>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</si>
  <si>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</si>
  <si>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</si>
  <si>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</si>
  <si>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</si>
  <si>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</si>
  <si>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</si>
  <si>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</si>
  <si>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</si>
  <si>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</si>
  <si>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</si>
  <si>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</si>
  <si>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</si>
  <si>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</si>
  <si>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</si>
  <si>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</si>
  <si>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</si>
  <si>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</si>
  <si>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</si>
  <si>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</si>
  <si>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</si>
  <si>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</si>
  <si>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</si>
  <si>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</si>
  <si>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</si>
  <si>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</si>
  <si>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</si>
  <si>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</si>
  <si>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</si>
  <si>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</si>
  <si>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</si>
  <si>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</si>
  <si>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</si>
  <si>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</si>
  <si>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</si>
  <si>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</si>
  <si>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</si>
  <si>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</si>
  <si>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</si>
  <si>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</si>
  <si>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</si>
  <si>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</si>
  <si>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</si>
  <si>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</si>
  <si>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</si>
  <si>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</si>
  <si>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</si>
  <si>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</si>
  <si>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</si>
  <si>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</si>
  <si>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</si>
  <si>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</si>
  <si>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</si>
  <si>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</si>
  <si>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</si>
  <si>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</si>
  <si>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</si>
  <si>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</si>
  <si>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</si>
  <si>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</si>
  <si>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</si>
  <si>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</si>
  <si>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</si>
  <si>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</si>
  <si>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</si>
  <si>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</si>
  <si>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</si>
  <si>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</si>
  <si>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</si>
  <si>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</si>
  <si>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</si>
  <si>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</si>
  <si>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</si>
  <si>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</si>
  <si>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</si>
  <si>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</si>
  <si>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</si>
  <si>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</si>
  <si>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</si>
  <si>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</si>
  <si>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</si>
  <si>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</si>
  <si>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</si>
  <si>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</si>
  <si>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</si>
  <si>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</si>
  <si>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</si>
  <si>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</si>
  <si>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</si>
  <si>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</si>
  <si>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</si>
  <si>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</si>
  <si>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</si>
  <si>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</si>
  <si>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</si>
  <si>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</si>
  <si>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</si>
  <si>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</si>
  <si>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</si>
  <si>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</si>
  <si>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</si>
  <si>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</si>
  <si>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</si>
  <si>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</si>
  <si>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</si>
  <si>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</si>
  <si>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</si>
  <si>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</si>
  <si>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</si>
  <si>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</si>
  <si>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</si>
  <si>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</si>
  <si>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</si>
  <si>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</si>
  <si>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</si>
  <si>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</si>
  <si>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</si>
  <si>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</si>
  <si>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</si>
  <si>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</si>
  <si>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</si>
  <si>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</si>
  <si>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</si>
  <si>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</si>
  <si>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</si>
  <si>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</si>
  <si>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</si>
  <si>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</si>
  <si>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</si>
  <si>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</si>
  <si>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</si>
  <si>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</si>
  <si>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</si>
  <si>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</si>
  <si>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</si>
  <si>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</si>
  <si>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</si>
  <si>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</si>
  <si>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</si>
  <si>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</si>
  <si>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</si>
  <si>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</si>
  <si>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</si>
  <si>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</si>
  <si>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</si>
  <si>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</si>
  <si>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</si>
  <si>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</si>
  <si>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</si>
  <si>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</si>
  <si>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</si>
  <si>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</si>
  <si>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</si>
  <si>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</si>
  <si>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</si>
  <si>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</si>
  <si>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</si>
  <si>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</si>
  <si>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</si>
  <si>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</si>
  <si>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</si>
  <si>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</si>
  <si>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</si>
  <si>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</si>
  <si>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</si>
  <si>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</si>
  <si>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</si>
  <si>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</si>
  <si>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</si>
  <si>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</si>
  <si>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</si>
  <si>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</si>
  <si>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</si>
  <si>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</si>
  <si>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</si>
  <si>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</si>
  <si>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</si>
  <si>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</si>
  <si>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</si>
  <si>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</si>
  <si>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</si>
  <si>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</si>
  <si>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</si>
  <si>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</si>
  <si>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</si>
  <si>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</si>
  <si>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</si>
  <si>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</si>
  <si>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</si>
  <si>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</si>
  <si>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</si>
  <si>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</si>
  <si>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</si>
  <si>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</si>
  <si>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</si>
  <si>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</si>
  <si>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</si>
  <si>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</si>
  <si>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</si>
  <si>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</si>
  <si>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</si>
  <si>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</si>
  <si>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</si>
  <si>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</si>
  <si>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</si>
  <si>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</si>
  <si>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</si>
  <si>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</si>
  <si>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</si>
  <si>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</si>
  <si>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</si>
  <si>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</si>
  <si>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</si>
  <si>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</si>
  <si>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</si>
  <si>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</si>
  <si>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</si>
  <si>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</si>
  <si>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</si>
  <si>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</si>
  <si>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</si>
  <si>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</si>
  <si>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</si>
  <si>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</si>
  <si>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</si>
  <si>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</si>
  <si>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</si>
  <si>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</si>
  <si>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</si>
  <si>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</si>
  <si>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</si>
  <si>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</si>
  <si>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</si>
  <si>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</si>
  <si>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</si>
  <si>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</si>
  <si>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</si>
  <si>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</si>
  <si>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</si>
  <si>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</si>
  <si>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</si>
  <si>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</si>
  <si>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</si>
  <si>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</si>
  <si>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</si>
  <si>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</si>
  <si>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</si>
  <si>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</si>
  <si>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</si>
  <si>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</si>
  <si>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</si>
  <si>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</si>
  <si>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</si>
  <si>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</si>
  <si>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</si>
  <si>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</si>
  <si>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</si>
  <si>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</si>
  <si>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</si>
  <si>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</si>
  <si>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</si>
  <si>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</si>
  <si>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</si>
  <si>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</si>
  <si>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</si>
  <si>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</si>
  <si>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</si>
  <si>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</si>
  <si>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</si>
  <si>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</si>
  <si>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</si>
  <si>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</si>
  <si>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</si>
  <si>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</si>
  <si>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</si>
  <si>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</si>
  <si>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</si>
  <si>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</si>
  <si>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</si>
  <si>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</si>
  <si>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</si>
  <si>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</si>
  <si>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</si>
  <si>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</si>
  <si>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</si>
  <si>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</si>
  <si>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</si>
  <si>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</si>
  <si>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</si>
  <si>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</si>
  <si>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</si>
  <si>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</si>
  <si>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</si>
  <si>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</si>
  <si>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</si>
  <si>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</si>
  <si>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</si>
  <si>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</si>
  <si>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</si>
  <si>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</si>
  <si>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</si>
  <si>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</si>
  <si>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</si>
  <si>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</si>
  <si>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</si>
  <si>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</si>
  <si>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</si>
  <si>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</si>
  <si>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</si>
  <si>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</si>
  <si>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</si>
  <si>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</si>
  <si>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</si>
  <si>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</si>
  <si>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</si>
  <si>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</si>
  <si>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</si>
  <si>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</si>
  <si>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</si>
  <si>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</si>
  <si>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</si>
  <si>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</si>
  <si>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</si>
  <si>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</si>
  <si>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</si>
  <si>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</si>
  <si>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</si>
  <si>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</si>
  <si>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</si>
  <si>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</si>
  <si>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</si>
  <si>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</si>
  <si>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</si>
  <si>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</si>
  <si>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</si>
  <si>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</si>
  <si>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</si>
  <si>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</si>
  <si>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</si>
  <si>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</si>
  <si>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</si>
  <si>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</si>
  <si>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</si>
  <si>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</si>
  <si>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</si>
  <si>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</si>
  <si>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</si>
  <si>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</si>
  <si>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</si>
  <si>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</si>
  <si>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</si>
  <si>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</si>
  <si>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</si>
  <si>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</si>
  <si>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</si>
  <si>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</si>
  <si>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</si>
  <si>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</si>
  <si>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</si>
  <si>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</si>
  <si>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</si>
  <si>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</si>
  <si>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</si>
  <si>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</si>
  <si>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</si>
  <si>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</si>
  <si>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</si>
  <si>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</si>
  <si>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</si>
  <si>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</si>
  <si>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</si>
  <si>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</si>
  <si>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</si>
  <si>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</si>
  <si>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</si>
  <si>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</si>
  <si>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</si>
  <si>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</si>
  <si>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</si>
  <si>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</si>
  <si>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</si>
  <si>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</si>
  <si>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</si>
  <si>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</si>
  <si>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</si>
  <si>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</si>
  <si>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</si>
  <si>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</si>
  <si>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</si>
  <si>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</si>
  <si>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</si>
  <si>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</si>
  <si>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</si>
  <si>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</si>
  <si>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</si>
  <si>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</si>
  <si>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</si>
  <si>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</si>
  <si>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</si>
  <si>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</si>
  <si>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</si>
  <si>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</si>
  <si>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</si>
  <si>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</si>
  <si>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</si>
  <si>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</si>
  <si>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</si>
  <si>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</si>
  <si>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</si>
  <si>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</si>
  <si>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</si>
  <si>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</si>
  <si>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</si>
  <si>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</si>
  <si>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</si>
  <si>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</si>
  <si>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</si>
  <si>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</si>
  <si>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</si>
  <si>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</si>
  <si>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</si>
  <si>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</si>
  <si>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</si>
  <si>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</si>
  <si>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</si>
  <si>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</si>
  <si>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</si>
  <si>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</si>
  <si>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</si>
  <si>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</si>
  <si>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</si>
  <si>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</si>
  <si>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</si>
  <si>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</si>
  <si>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</si>
  <si>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</si>
  <si>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</si>
  <si>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</si>
  <si>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</si>
  <si>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</si>
  <si>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</si>
  <si>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</si>
  <si>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</si>
  <si>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</si>
  <si>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</si>
  <si>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</si>
  <si>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</si>
  <si>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</si>
  <si>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</si>
  <si>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</si>
  <si>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</si>
  <si>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</si>
  <si>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</si>
  <si>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</si>
  <si>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</si>
  <si>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</si>
  <si>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</si>
  <si>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</si>
  <si>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</si>
  <si>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</si>
  <si>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</si>
  <si>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</si>
  <si>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</si>
  <si>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</si>
  <si>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</si>
  <si>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</si>
  <si>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</si>
  <si>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</si>
  <si>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</si>
  <si>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</si>
  <si>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</si>
  <si>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</si>
  <si>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</si>
  <si>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</si>
  <si>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</si>
  <si>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</si>
  <si>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</si>
  <si>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</si>
  <si>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</si>
  <si>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</si>
  <si>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</si>
  <si>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</si>
  <si>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</si>
  <si>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</si>
  <si>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</si>
  <si>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</si>
  <si>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</si>
  <si>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</si>
  <si>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</si>
  <si>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</si>
  <si>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</si>
  <si>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</si>
  <si>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</si>
  <si>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</si>
  <si>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</si>
  <si>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</si>
  <si>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</si>
  <si>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</si>
  <si>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</si>
  <si>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</si>
  <si>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</si>
  <si>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</si>
  <si>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</si>
  <si>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</si>
  <si>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</si>
  <si>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</si>
  <si>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</si>
  <si>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</si>
  <si>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</si>
  <si>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</si>
  <si>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</si>
  <si>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</si>
  <si>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</si>
  <si>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</si>
  <si>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</si>
  <si>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</si>
  <si>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</si>
  <si>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</si>
  <si>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</si>
  <si>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</si>
  <si>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</si>
  <si>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</si>
  <si>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</si>
  <si>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</si>
  <si>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</si>
  <si>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</si>
  <si>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</si>
  <si>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</si>
  <si>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</si>
  <si>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</si>
  <si>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</si>
  <si>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</si>
  <si>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</si>
  <si>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</si>
  <si>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</si>
  <si>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</si>
  <si>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</si>
  <si>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</si>
  <si>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</si>
  <si>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</si>
  <si>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</si>
  <si>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</si>
  <si>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</si>
  <si>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</si>
  <si>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</si>
  <si>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</si>
  <si>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</si>
  <si>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</si>
  <si>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</si>
  <si>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</si>
  <si>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</si>
  <si>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</si>
  <si>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</si>
  <si>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</si>
  <si>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</si>
  <si>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</si>
  <si>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</si>
  <si>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</si>
  <si>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</si>
  <si>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</si>
  <si>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</si>
  <si>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</si>
  <si>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</si>
  <si>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</si>
  <si>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</si>
  <si>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</si>
  <si>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</si>
  <si>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</si>
  <si>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</si>
  <si>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</si>
  <si>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</si>
  <si>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</si>
  <si>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</si>
  <si>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</si>
  <si>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</si>
  <si>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</si>
  <si>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</si>
  <si>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</si>
  <si>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</si>
  <si>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</si>
  <si>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</si>
  <si>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</si>
  <si>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</si>
  <si>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</si>
  <si>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</si>
  <si>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</si>
  <si>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</si>
  <si>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</si>
  <si>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</si>
  <si>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</si>
  <si>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</si>
  <si>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</si>
  <si>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</si>
  <si>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</si>
  <si>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</si>
  <si>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</si>
  <si>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</si>
  <si>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</si>
  <si>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</si>
  <si>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</si>
  <si>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</si>
  <si>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</si>
  <si>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</si>
  <si>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</si>
  <si>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</si>
  <si>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</si>
  <si>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</si>
  <si>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</si>
  <si>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</si>
  <si>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</si>
  <si>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</si>
  <si>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</si>
  <si>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</si>
  <si>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</si>
  <si>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</si>
  <si>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</si>
  <si>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</si>
  <si>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</si>
  <si>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</si>
  <si>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</si>
  <si>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</si>
  <si>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</si>
  <si>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</si>
  <si>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</si>
  <si>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</si>
  <si>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</si>
  <si>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</si>
  <si>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</si>
  <si>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</si>
  <si>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</si>
  <si>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</si>
  <si>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</si>
  <si>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</si>
  <si>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</si>
  <si>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</si>
  <si>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</si>
  <si>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</si>
  <si>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</si>
  <si>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</si>
  <si>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</si>
  <si>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</si>
  <si>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</si>
  <si>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</si>
  <si>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</si>
  <si>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</si>
  <si>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</si>
  <si>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</si>
  <si>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</si>
  <si>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</si>
  <si>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</si>
  <si>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</si>
  <si>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</si>
  <si>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</si>
  <si>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</si>
  <si>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</si>
  <si>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</si>
  <si>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</si>
  <si>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</si>
  <si>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</si>
  <si>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</si>
  <si>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</si>
  <si>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</si>
  <si>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</si>
  <si>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</si>
  <si>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</si>
  <si>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</si>
  <si>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</si>
  <si>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</si>
  <si>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</si>
  <si>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</si>
  <si>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</si>
  <si>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</si>
  <si>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</si>
  <si>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</si>
  <si>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</si>
  <si>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</si>
  <si>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</si>
  <si>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</si>
  <si>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</si>
  <si>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</si>
  <si>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</si>
  <si>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</si>
  <si>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</si>
  <si>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</si>
  <si>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</si>
  <si>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</si>
  <si>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</si>
  <si>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</si>
  <si>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</si>
  <si>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</si>
  <si>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</si>
  <si>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</si>
  <si>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</si>
  <si>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</si>
  <si>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</si>
  <si>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</si>
  <si>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</si>
  <si>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</si>
  <si>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</si>
  <si>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</si>
  <si>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</si>
  <si>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</si>
  <si>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</si>
  <si>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</si>
  <si>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</si>
  <si>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</si>
  <si>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</si>
  <si>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</si>
  <si>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</si>
  <si>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</si>
  <si>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</si>
  <si>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</si>
  <si>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</si>
  <si>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</si>
  <si>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</si>
  <si>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</si>
  <si>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</si>
  <si>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</si>
  <si>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</si>
  <si>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</si>
  <si>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</si>
  <si>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</si>
  <si>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</si>
  <si>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</si>
  <si>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</si>
  <si>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</si>
  <si>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</si>
  <si>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</si>
  <si>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</si>
  <si>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</si>
  <si>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</si>
  <si>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</si>
  <si>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</si>
  <si>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</si>
  <si>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</si>
  <si>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</si>
  <si>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</si>
  <si>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</si>
  <si>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</si>
  <si>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</si>
  <si>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</si>
  <si>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</si>
  <si>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</si>
  <si>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</si>
  <si>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</si>
  <si>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</si>
  <si>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</si>
  <si>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</si>
  <si>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</si>
  <si>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</si>
  <si>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</si>
  <si>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</si>
  <si>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</si>
  <si>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</si>
  <si>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</si>
  <si>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</si>
  <si>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</si>
  <si>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</si>
  <si>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</si>
  <si>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</si>
  <si>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</si>
  <si>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</si>
  <si>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</si>
  <si>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</si>
  <si>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</si>
  <si>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</si>
  <si>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</si>
  <si>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</si>
  <si>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</si>
  <si>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</si>
  <si>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</si>
  <si>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</si>
  <si>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</si>
  <si>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</si>
  <si>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</si>
  <si>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</si>
  <si>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</si>
  <si>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</si>
  <si>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</si>
  <si>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</si>
  <si>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</si>
  <si>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</si>
  <si>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</si>
  <si>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</si>
  <si>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</si>
  <si>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</si>
  <si>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</si>
  <si>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</si>
  <si>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</si>
  <si>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</si>
  <si>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</si>
  <si>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</si>
  <si>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</si>
  <si>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</si>
  <si>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</si>
  <si>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</si>
  <si>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</si>
  <si>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</si>
  <si>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</si>
  <si>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</si>
  <si>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</si>
  <si>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</si>
  <si>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</si>
  <si>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</si>
  <si>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</si>
  <si>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</si>
  <si>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</si>
  <si>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</si>
  <si>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</si>
  <si>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</si>
  <si>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</si>
  <si>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</si>
  <si>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</si>
  <si>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</si>
  <si>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</si>
  <si>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</si>
  <si>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</si>
  <si>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</si>
  <si>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</si>
  <si>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</si>
  <si>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</si>
  <si>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</si>
  <si>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</si>
  <si>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</si>
  <si>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</si>
  <si>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</si>
  <si>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</si>
  <si>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</si>
  <si>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</si>
  <si>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</si>
  <si>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</si>
  <si>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</si>
  <si>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</si>
  <si>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</si>
  <si>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</si>
  <si>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</si>
  <si>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</si>
  <si>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</si>
  <si>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</si>
  <si>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</si>
  <si>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</si>
  <si>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</si>
  <si>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</si>
  <si>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</si>
  <si>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</si>
  <si>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</si>
  <si>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</si>
  <si>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</si>
  <si>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</si>
  <si>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</si>
  <si>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</si>
  <si>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</si>
  <si>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</si>
  <si>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</si>
  <si>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</si>
  <si>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</si>
  <si>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</si>
  <si>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</si>
  <si>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</si>
  <si>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</si>
  <si>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</si>
  <si>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</si>
  <si>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</si>
  <si>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</si>
  <si>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</si>
  <si>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</si>
  <si>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</si>
  <si>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</si>
  <si>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</si>
  <si>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</si>
  <si>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</si>
  <si>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</si>
  <si>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</si>
  <si>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</si>
  <si>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</si>
  <si>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</si>
  <si>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</si>
  <si>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</si>
  <si>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</si>
  <si>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</si>
  <si>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</si>
  <si>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</si>
  <si>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</si>
  <si>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</si>
  <si>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</si>
  <si>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</si>
  <si>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</si>
  <si>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</si>
  <si>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</si>
  <si>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</si>
  <si>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</si>
  <si>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</si>
  <si>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</si>
  <si>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</si>
  <si>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</si>
  <si>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</si>
  <si>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</si>
  <si>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</si>
  <si>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</si>
  <si>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</si>
  <si>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</si>
  <si>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</si>
  <si>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</si>
  <si>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</si>
  <si>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</si>
  <si>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</si>
  <si>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</si>
  <si>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</si>
  <si>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</si>
  <si>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</si>
  <si>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</si>
  <si>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</si>
  <si>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</si>
  <si>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</si>
  <si>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</si>
  <si>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</si>
  <si>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</si>
  <si>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</si>
  <si>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</si>
  <si>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</si>
  <si>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</si>
  <si>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</si>
  <si>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</si>
  <si>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</si>
  <si>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</si>
  <si>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</si>
  <si>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</si>
  <si>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</si>
  <si>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</si>
  <si>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</si>
  <si>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</si>
  <si>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</si>
  <si>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</si>
  <si>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</si>
  <si>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</si>
  <si>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</si>
  <si>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</si>
  <si>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</si>
  <si>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</si>
  <si>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</si>
  <si>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</si>
  <si>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</si>
  <si>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</si>
  <si>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</si>
  <si>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</si>
  <si>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</si>
  <si>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</si>
  <si>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</si>
  <si>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</si>
  <si>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</si>
  <si>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</si>
  <si>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</si>
  <si>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</si>
  <si>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</si>
  <si>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</si>
  <si>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</si>
  <si>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</si>
  <si>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</si>
  <si>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</si>
  <si>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</si>
  <si>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</si>
  <si>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</si>
  <si>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</si>
  <si>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</si>
  <si>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</si>
  <si>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</si>
  <si>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</si>
  <si>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</si>
  <si>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</si>
  <si>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</si>
  <si>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</si>
  <si>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</si>
  <si>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</si>
  <si>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</si>
  <si>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</si>
  <si>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</si>
  <si>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</si>
  <si>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</si>
  <si>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</si>
  <si>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</si>
  <si>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</si>
  <si>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</si>
  <si>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</si>
  <si>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</si>
  <si>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</si>
  <si>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</si>
  <si>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</si>
  <si>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</si>
  <si>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</si>
  <si>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</si>
  <si>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</si>
  <si>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</si>
  <si>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</si>
  <si>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</si>
  <si>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</si>
  <si>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</si>
  <si>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</si>
  <si>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</si>
  <si>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</si>
  <si>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</si>
  <si>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</si>
  <si>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</si>
  <si>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</si>
  <si>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</si>
  <si>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</si>
  <si>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</si>
  <si>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</si>
  <si>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</si>
  <si>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</si>
  <si>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</si>
  <si>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</si>
  <si>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</si>
  <si>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</si>
  <si>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</si>
  <si>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</si>
  <si>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</si>
  <si>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</si>
  <si>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</si>
  <si>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</si>
  <si>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</si>
  <si>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</si>
  <si>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</si>
  <si>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</si>
  <si>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</si>
  <si>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</si>
  <si>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</si>
  <si>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</si>
  <si>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</si>
  <si>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</si>
  <si>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</si>
  <si>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</si>
  <si>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</si>
  <si>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</si>
  <si>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</si>
  <si>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</si>
  <si>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</si>
  <si>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</si>
  <si>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</si>
  <si>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</si>
  <si>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</si>
  <si>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</si>
  <si>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</si>
  <si>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</si>
  <si>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</si>
  <si>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</si>
  <si>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</si>
  <si>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</si>
  <si>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</si>
  <si>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</si>
  <si>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</si>
  <si>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</si>
  <si>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</si>
  <si>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</si>
  <si>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</si>
  <si>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</si>
  <si>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</si>
  <si>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</si>
  <si>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</si>
  <si>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</si>
  <si>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</si>
  <si>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</si>
  <si>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</si>
  <si>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</si>
  <si>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</si>
  <si>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</si>
  <si>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</si>
  <si>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</si>
  <si>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</si>
  <si>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</si>
  <si>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</si>
  <si>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</si>
  <si>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</si>
  <si>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</si>
  <si>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</si>
  <si>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</si>
  <si>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</si>
  <si>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</si>
  <si>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</si>
  <si>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</si>
  <si>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</si>
  <si>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</si>
  <si>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</si>
  <si>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</si>
  <si>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</si>
  <si>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</si>
  <si>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</si>
  <si>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</si>
  <si>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</si>
  <si>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</si>
  <si>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</si>
  <si>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</si>
  <si>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</si>
  <si>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</si>
  <si>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</si>
  <si>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</si>
  <si>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</si>
  <si>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</si>
  <si>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</si>
  <si>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</si>
  <si>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</si>
  <si>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</si>
  <si>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</si>
  <si>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</si>
  <si>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</si>
  <si>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</si>
  <si>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</si>
  <si>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</si>
  <si>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</si>
  <si>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</si>
  <si>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</si>
  <si>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</si>
  <si>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</si>
  <si>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</si>
  <si>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</si>
  <si>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</si>
  <si>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</si>
  <si>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</si>
  <si>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</si>
  <si>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</si>
  <si>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</si>
  <si>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</si>
  <si>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</si>
  <si>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</si>
  <si>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</si>
  <si>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</si>
  <si>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</si>
  <si>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</si>
  <si>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</si>
  <si>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</si>
  <si>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</si>
  <si>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</si>
  <si>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</si>
  <si>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</si>
  <si>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</si>
  <si>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</si>
  <si>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</si>
  <si>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</si>
  <si>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</si>
  <si>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</si>
  <si>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</si>
  <si>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</si>
  <si>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</si>
  <si>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</si>
  <si>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</si>
  <si>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</si>
  <si>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</si>
  <si>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</si>
  <si>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</si>
  <si>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</si>
  <si>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</si>
  <si>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</si>
  <si>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</si>
  <si>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</si>
  <si>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</si>
  <si>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</si>
  <si>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</si>
  <si>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</si>
  <si>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</si>
  <si>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</si>
  <si>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</si>
  <si>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</si>
  <si>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</si>
  <si>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</si>
  <si>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</si>
  <si>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</si>
  <si>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</si>
  <si>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</si>
  <si>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</si>
  <si>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</si>
  <si>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</si>
  <si>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</si>
  <si>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</si>
  <si>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</si>
  <si>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</si>
  <si>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</si>
  <si>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</si>
  <si>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</si>
  <si>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</si>
  <si>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</si>
  <si>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</si>
  <si>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</si>
  <si>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</si>
  <si>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</si>
  <si>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</si>
  <si>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</si>
  <si>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</si>
  <si>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</si>
  <si>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</si>
  <si>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</si>
  <si>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</si>
  <si>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</si>
  <si>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</si>
  <si>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</si>
  <si>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</si>
  <si>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</si>
  <si>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</si>
  <si>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</si>
  <si>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</si>
  <si>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</si>
  <si>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</si>
  <si>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</si>
  <si>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</si>
  <si>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</si>
  <si>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</si>
  <si>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</si>
  <si>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</si>
  <si>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</si>
  <si>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</si>
  <si>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</si>
  <si>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</si>
  <si>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</si>
  <si>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</si>
  <si>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</si>
  <si>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</si>
  <si>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</si>
  <si>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</si>
  <si>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</si>
  <si>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</si>
  <si>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</si>
  <si>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</si>
  <si>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</si>
  <si>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</si>
  <si>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</si>
  <si>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</si>
  <si>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</si>
  <si>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</si>
  <si>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</si>
  <si>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</si>
  <si>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</si>
  <si>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</si>
  <si>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</si>
  <si>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</si>
  <si>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</si>
  <si>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</si>
  <si>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</si>
  <si>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</si>
  <si>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</si>
  <si>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</si>
  <si>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</si>
  <si>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</si>
  <si>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</si>
  <si>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</si>
  <si>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</si>
  <si>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</si>
  <si>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</si>
  <si>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</si>
  <si>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</si>
  <si>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</si>
  <si>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</si>
  <si>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</si>
  <si>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</si>
  <si>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</si>
  <si>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</si>
  <si>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</si>
  <si>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</si>
  <si>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</si>
  <si>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</si>
  <si>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</si>
  <si>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</si>
  <si>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</si>
  <si>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</si>
  <si>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</si>
  <si>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</si>
  <si>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</si>
  <si>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</si>
  <si>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</si>
  <si>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</si>
  <si>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</si>
  <si>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</si>
  <si>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</si>
  <si>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</si>
  <si>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</si>
  <si>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</si>
  <si>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</si>
  <si>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</si>
  <si>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</si>
  <si>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</si>
  <si>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</si>
  <si>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</si>
  <si>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</si>
  <si>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</si>
  <si>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</si>
  <si>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</si>
  <si>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</si>
  <si>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</si>
  <si>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</si>
  <si>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</si>
  <si>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</si>
  <si>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</si>
  <si>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</si>
  <si>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</si>
  <si>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</si>
  <si>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</si>
  <si>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</si>
  <si>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</si>
  <si>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</si>
  <si>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</si>
  <si>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</si>
  <si>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</si>
  <si>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</si>
  <si>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</si>
  <si>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</si>
  <si>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</si>
  <si>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</si>
  <si>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</si>
  <si>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</si>
  <si>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</si>
  <si>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</si>
  <si>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</si>
  <si>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</si>
  <si>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</si>
  <si>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</si>
  <si>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</si>
  <si>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</si>
  <si>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</si>
  <si>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</si>
  <si>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</si>
  <si>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</si>
  <si>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</si>
  <si>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</si>
  <si>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</si>
  <si>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</si>
  <si>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</si>
  <si>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</si>
  <si>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</si>
  <si>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</si>
  <si>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</si>
  <si>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</si>
  <si>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</si>
  <si>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</si>
  <si>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</si>
  <si>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</si>
  <si>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</si>
  <si>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</si>
  <si>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</si>
  <si>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</si>
  <si>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</si>
  <si>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</si>
  <si>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</si>
  <si>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</si>
  <si>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</si>
  <si>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</si>
  <si>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</si>
  <si>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</si>
  <si>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</si>
  <si>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</si>
  <si>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</si>
  <si>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</si>
  <si>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</si>
  <si>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</si>
  <si>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</si>
  <si>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</si>
  <si>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</si>
  <si>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</si>
  <si>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</si>
  <si>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</si>
  <si>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</si>
  <si>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</si>
  <si>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</si>
  <si>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</si>
  <si>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</si>
  <si>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</si>
  <si>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</si>
  <si>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</si>
  <si>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</si>
  <si>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</si>
  <si>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</si>
  <si>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</si>
  <si>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</si>
  <si>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</si>
  <si>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</si>
  <si>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</si>
  <si>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</si>
  <si>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</si>
  <si>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</si>
  <si>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</si>
  <si>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</si>
  <si>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</si>
  <si>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</si>
  <si>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</si>
  <si>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</si>
  <si>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</si>
  <si>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</si>
  <si>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</si>
  <si>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</si>
  <si>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</si>
  <si>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</si>
  <si>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</si>
  <si>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</si>
  <si>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</si>
  <si>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</si>
  <si>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</si>
  <si>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</si>
  <si>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</si>
  <si>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</si>
  <si>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</si>
  <si>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</si>
  <si>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</si>
  <si>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</si>
  <si>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</si>
  <si>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</si>
  <si>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</si>
  <si>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</si>
  <si>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</si>
  <si>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</si>
  <si>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</si>
  <si>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</si>
  <si>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</si>
  <si>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</si>
  <si>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</si>
  <si>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</si>
  <si>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</si>
  <si>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</si>
  <si>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</si>
  <si>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</si>
  <si>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</si>
  <si>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</si>
  <si>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</si>
  <si>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</si>
  <si>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</si>
  <si>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</si>
  <si>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</si>
  <si>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</si>
  <si>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</si>
  <si>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</si>
  <si>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</si>
  <si>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</si>
  <si>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</si>
  <si>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</si>
  <si>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</si>
  <si>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</si>
  <si>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</si>
  <si>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</si>
  <si>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</si>
  <si>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</si>
  <si>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</si>
  <si>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</si>
  <si>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</si>
  <si>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</si>
  <si>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</si>
  <si>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</si>
  <si>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</si>
  <si>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</si>
  <si>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</si>
  <si>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</si>
  <si>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</si>
  <si>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</si>
  <si>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</si>
  <si>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</si>
  <si>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</si>
  <si>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</si>
  <si>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</si>
  <si>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</si>
  <si>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</si>
  <si>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</si>
  <si>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</si>
  <si>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</si>
  <si>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</si>
  <si>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</si>
  <si>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</si>
  <si>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</si>
  <si>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</si>
  <si>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</si>
  <si>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</si>
  <si>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</si>
  <si>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</si>
  <si>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</si>
  <si>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</si>
  <si>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</si>
  <si>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</si>
  <si>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</si>
  <si>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</si>
  <si>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</si>
  <si>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</si>
  <si>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</si>
  <si>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</si>
  <si>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</si>
  <si>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</si>
  <si>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</si>
  <si>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</si>
  <si>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</si>
  <si>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</si>
  <si>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</si>
  <si>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</si>
  <si>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</si>
  <si>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</si>
  <si>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</si>
  <si>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</si>
  <si>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</si>
  <si>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</si>
  <si>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</si>
  <si>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</si>
  <si>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</si>
  <si>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</si>
  <si>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</si>
  <si>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</si>
  <si>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</si>
  <si>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</si>
  <si>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</si>
  <si>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</si>
  <si>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</si>
  <si>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</si>
  <si>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</si>
  <si>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</si>
  <si>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</si>
  <si>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</si>
  <si>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</si>
  <si>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</si>
  <si>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</si>
  <si>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</si>
  <si>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</si>
  <si>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</si>
  <si>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</si>
  <si>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</si>
  <si>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</si>
  <si>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</si>
  <si>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</si>
  <si>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</si>
  <si>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</si>
  <si>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</si>
  <si>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</si>
  <si>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</si>
  <si>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</si>
  <si>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</si>
  <si>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</si>
  <si>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</si>
  <si>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</si>
  <si>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</si>
  <si>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</si>
  <si>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</si>
  <si>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</si>
  <si>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</si>
  <si>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</si>
  <si>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</si>
  <si>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</si>
  <si>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</si>
  <si>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</si>
  <si>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</si>
  <si>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</si>
  <si>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</si>
  <si>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</si>
  <si>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</si>
  <si>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</si>
  <si>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</si>
  <si>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</si>
  <si>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</si>
  <si>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</si>
  <si>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</si>
  <si>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</si>
  <si>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</si>
  <si>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</si>
  <si>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</si>
  <si>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</si>
  <si>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</si>
  <si>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</si>
  <si>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</si>
  <si>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</si>
  <si>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</si>
  <si>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</si>
  <si>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</si>
  <si>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</si>
  <si>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</si>
  <si>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</si>
  <si>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</si>
  <si>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</si>
  <si>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</si>
  <si>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</si>
  <si>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</si>
  <si>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</si>
  <si>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</si>
  <si>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</si>
  <si>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</si>
  <si>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</si>
  <si>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</si>
  <si>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</si>
  <si>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</si>
  <si>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</si>
  <si>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</si>
  <si>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</si>
  <si>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</si>
  <si>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</si>
  <si>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</si>
  <si>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</si>
  <si>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</si>
  <si>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</si>
  <si>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</si>
  <si>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</si>
  <si>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</si>
  <si>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</si>
  <si>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</si>
  <si>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</si>
  <si>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</si>
  <si>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</si>
  <si>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</si>
  <si>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</si>
  <si>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</si>
  <si>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</si>
  <si>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</si>
  <si>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</si>
  <si>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</si>
  <si>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</si>
  <si>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</si>
  <si>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</si>
  <si>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</si>
  <si>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</si>
  <si>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</si>
  <si>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</si>
  <si>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</si>
  <si>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</si>
  <si>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</si>
  <si>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</si>
  <si>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</si>
  <si>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</si>
  <si>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</si>
  <si>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</si>
  <si>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</si>
  <si>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</si>
  <si>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</si>
  <si>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</si>
  <si>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</si>
  <si>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</si>
  <si>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</si>
  <si>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</si>
  <si>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</si>
  <si>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</si>
  <si>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</si>
  <si>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</si>
  <si>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</si>
  <si>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</si>
  <si>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</si>
  <si>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</si>
  <si>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</si>
  <si>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</si>
  <si>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</si>
  <si>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</si>
  <si>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</si>
  <si>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</si>
  <si>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</si>
  <si>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</si>
  <si>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</si>
  <si>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</si>
  <si>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</si>
  <si>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</si>
  <si>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</si>
  <si>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</si>
  <si>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</si>
  <si>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</si>
  <si>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</si>
  <si>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</si>
  <si>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</si>
  <si>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</si>
  <si>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</si>
  <si>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</si>
  <si>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</si>
  <si>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</si>
  <si>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</si>
  <si>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</si>
  <si>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</si>
  <si>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</si>
  <si>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</si>
  <si>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</si>
  <si>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</si>
  <si>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</si>
  <si>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</si>
  <si>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</si>
  <si>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</si>
  <si>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</si>
  <si>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</si>
  <si>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</si>
  <si>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</si>
  <si>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</si>
  <si>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</si>
  <si>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</si>
  <si>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</si>
  <si>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</si>
  <si>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</si>
  <si>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</si>
  <si>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</si>
  <si>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</si>
  <si>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</si>
  <si>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</si>
  <si>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</si>
  <si>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</si>
  <si>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</si>
  <si>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</si>
  <si>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</si>
  <si>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</si>
  <si>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</si>
  <si>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</si>
  <si>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</si>
  <si>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</si>
  <si>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</si>
  <si>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</si>
  <si>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</si>
  <si>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</si>
  <si>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</si>
  <si>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</si>
  <si>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</si>
  <si>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</si>
  <si>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</si>
  <si>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</si>
  <si>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</si>
  <si>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</si>
  <si>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</si>
  <si>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</si>
  <si>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</si>
  <si>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</si>
  <si>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</si>
  <si>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</si>
  <si>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</si>
  <si>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</si>
  <si>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</si>
  <si>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</si>
  <si>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</si>
  <si>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</si>
  <si>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</si>
  <si>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</si>
  <si>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</si>
  <si>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</si>
  <si>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</si>
  <si>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</si>
  <si>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</si>
  <si>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</si>
  <si>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</si>
  <si>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</si>
  <si>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</si>
  <si>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</si>
  <si>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</si>
  <si>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</si>
  <si>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</si>
  <si>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</si>
  <si>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</si>
  <si>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</si>
  <si>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</si>
  <si>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</si>
  <si>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</si>
  <si>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</si>
  <si>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</si>
  <si>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</si>
  <si>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</si>
  <si>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</si>
  <si>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</si>
  <si>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</si>
  <si>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</si>
  <si>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</si>
  <si>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</si>
  <si>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</si>
  <si>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</si>
  <si>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</si>
  <si>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</si>
  <si>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</si>
  <si>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</si>
  <si>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</si>
  <si>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</si>
  <si>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</si>
  <si>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</si>
  <si>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</si>
  <si>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</si>
  <si>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</si>
  <si>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</si>
  <si>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</si>
  <si>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</si>
  <si>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</si>
  <si>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</si>
  <si>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</si>
  <si>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</si>
  <si>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</si>
  <si>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</si>
  <si>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</si>
  <si>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</si>
  <si>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</si>
  <si>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</si>
  <si>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</si>
  <si>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</si>
  <si>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</si>
  <si>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</si>
  <si>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</si>
  <si>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</si>
  <si>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</si>
  <si>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</si>
  <si>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</si>
  <si>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</si>
  <si>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</si>
  <si>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</si>
  <si>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</si>
  <si>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</si>
  <si>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</si>
  <si>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</si>
  <si>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</si>
  <si>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</si>
  <si>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</si>
  <si>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</si>
  <si>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</si>
  <si>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</si>
  <si>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</si>
  <si>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</si>
  <si>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</si>
  <si>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</si>
  <si>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</si>
  <si>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</si>
  <si>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</si>
  <si>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</si>
  <si>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</si>
  <si>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</si>
  <si>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</si>
  <si>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</si>
  <si>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</si>
  <si>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</si>
  <si>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</si>
  <si>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</si>
  <si>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</si>
  <si>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</si>
  <si>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</si>
  <si>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</si>
  <si>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</si>
  <si>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</si>
  <si>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</si>
  <si>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</si>
  <si>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</si>
  <si>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</si>
  <si>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</si>
  <si>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</si>
  <si>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</si>
  <si>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</si>
  <si>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</si>
  <si>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</si>
  <si>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</si>
  <si>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</si>
  <si>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</si>
  <si>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</si>
  <si>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</si>
  <si>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</si>
  <si>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</si>
  <si>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</si>
  <si>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</si>
  <si>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</si>
  <si>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</si>
  <si>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</si>
  <si>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</si>
  <si>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</si>
  <si>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</si>
  <si>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</si>
  <si>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</si>
  <si>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</si>
  <si>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</si>
  <si>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</si>
  <si>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</si>
  <si>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</si>
  <si>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</si>
  <si>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</si>
  <si>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</si>
  <si>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</si>
  <si>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</si>
  <si>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</si>
  <si>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</si>
  <si>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</si>
  <si>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</si>
  <si>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</si>
  <si>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</si>
  <si>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</si>
  <si>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</si>
  <si>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</si>
  <si>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</si>
  <si>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</si>
  <si>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</si>
  <si>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</si>
  <si>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</si>
  <si>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</si>
  <si>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</si>
  <si>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</si>
  <si>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</si>
  <si>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</si>
  <si>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</si>
  <si>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</si>
  <si>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</si>
  <si>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</si>
  <si>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</si>
  <si>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</si>
  <si>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</si>
  <si>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</si>
  <si>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</si>
  <si>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</si>
  <si>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</si>
  <si>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</si>
  <si>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</si>
  <si>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</si>
  <si>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</si>
  <si>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</si>
  <si>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</si>
  <si>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</si>
  <si>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</si>
  <si>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</si>
  <si>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</si>
  <si>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</si>
  <si>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</si>
  <si>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</si>
  <si>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</si>
  <si>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</si>
  <si>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</si>
  <si>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</si>
  <si>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</si>
  <si>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</si>
  <si>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</si>
  <si>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</si>
  <si>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</si>
  <si>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</si>
  <si>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</si>
  <si>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</si>
  <si>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</si>
  <si>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</si>
  <si>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</si>
  <si>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</si>
  <si>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</si>
  <si>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</si>
  <si>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</si>
  <si>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</si>
  <si>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</si>
  <si>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</si>
  <si>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</si>
  <si>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</si>
  <si>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</si>
  <si>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</si>
  <si>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</si>
  <si>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</si>
  <si>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</si>
  <si>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</si>
  <si>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</si>
  <si>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</si>
  <si>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</si>
  <si>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</si>
  <si>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</si>
  <si>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</si>
  <si>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</si>
  <si>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</si>
  <si>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</si>
  <si>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</si>
  <si>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</si>
  <si>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</si>
  <si>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</si>
  <si>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</si>
  <si>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</si>
  <si>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</si>
  <si>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</si>
  <si>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</si>
  <si>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</si>
  <si>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</si>
  <si>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</si>
  <si>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</si>
  <si>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</si>
  <si>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</si>
  <si>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</si>
  <si>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</si>
  <si>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</si>
  <si>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</si>
  <si>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</si>
  <si>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</si>
  <si>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</si>
  <si>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</si>
  <si>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</si>
  <si>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</si>
  <si>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</si>
  <si>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</si>
  <si>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</si>
  <si>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</si>
  <si>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</si>
  <si>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</si>
  <si>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</si>
  <si>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</si>
  <si>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</si>
  <si>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</si>
  <si>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</si>
  <si>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</si>
  <si>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</si>
  <si>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</si>
  <si>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</si>
  <si>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</si>
  <si>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</si>
  <si>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</si>
  <si>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</si>
  <si>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</si>
  <si>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</si>
  <si>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</si>
  <si>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</si>
  <si>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</si>
  <si>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</si>
  <si>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</si>
  <si>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</si>
  <si>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</si>
  <si>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</si>
  <si>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</si>
  <si>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</si>
  <si>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</si>
  <si>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</si>
  <si>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</si>
  <si>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</si>
  <si>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</si>
  <si>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</si>
  <si>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</si>
  <si>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</si>
  <si>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</si>
  <si>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</si>
  <si>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</si>
  <si>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</si>
  <si>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</si>
  <si>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</si>
  <si>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</si>
  <si>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</si>
  <si>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</si>
  <si>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</si>
  <si>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</si>
  <si>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</si>
  <si>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</si>
  <si>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</si>
  <si>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</si>
  <si>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</si>
  <si>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</si>
  <si>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</si>
  <si>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</si>
  <si>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</si>
  <si>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</si>
  <si>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</si>
  <si>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</si>
  <si>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</si>
  <si>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</si>
  <si>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</si>
  <si>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</si>
  <si>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</si>
  <si>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</si>
  <si>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</si>
  <si>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</si>
  <si>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</si>
  <si>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</si>
  <si>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</si>
  <si>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</si>
  <si>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</si>
  <si>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</si>
  <si>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</si>
  <si>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</si>
  <si>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</si>
  <si>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</si>
  <si>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</si>
  <si>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</si>
  <si>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</si>
  <si>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</si>
  <si>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</si>
  <si>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</si>
  <si>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</si>
  <si>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</si>
  <si>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</si>
  <si>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</si>
  <si>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</si>
  <si>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</si>
  <si>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</si>
  <si>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</si>
  <si>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</si>
  <si>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</si>
  <si>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</si>
  <si>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</si>
  <si>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</si>
  <si>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</si>
  <si>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</si>
  <si>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</si>
  <si>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</si>
  <si>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</si>
  <si>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</si>
  <si>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</si>
  <si>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</si>
  <si>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</si>
  <si>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</si>
  <si>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</si>
  <si>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</si>
  <si>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</si>
  <si>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</si>
  <si>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</si>
  <si>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</si>
  <si>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</si>
  <si>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</si>
  <si>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</si>
  <si>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</si>
  <si>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</si>
  <si>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</si>
  <si>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</si>
  <si>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</si>
  <si>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</si>
  <si>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</si>
  <si>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</si>
  <si>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</si>
  <si>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</si>
  <si>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</si>
  <si>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</si>
  <si>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</si>
  <si>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</si>
  <si>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</si>
  <si>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</si>
  <si>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</si>
  <si>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</si>
  <si>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</si>
  <si>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</si>
  <si>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</si>
  <si>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</si>
  <si>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</si>
  <si>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</si>
  <si>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</si>
  <si>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</si>
  <si>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</si>
  <si>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</si>
  <si>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</si>
  <si>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</si>
  <si>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</si>
  <si>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</si>
  <si>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</si>
  <si>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</si>
  <si>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</si>
  <si>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</si>
  <si>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</si>
  <si>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</si>
  <si>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</si>
  <si>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</si>
  <si>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</si>
  <si>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</si>
  <si>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</si>
  <si>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</si>
  <si>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</si>
  <si>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</si>
  <si>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</si>
  <si>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</si>
  <si>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</si>
  <si>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</si>
  <si>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</si>
  <si>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</si>
  <si>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</si>
  <si>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</si>
  <si>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</si>
  <si>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</si>
  <si>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</si>
  <si>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</si>
  <si>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</si>
  <si>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</si>
  <si>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</si>
  <si>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</si>
  <si>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</si>
  <si>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</si>
  <si>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</si>
  <si>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</si>
  <si>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</si>
  <si>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</si>
  <si>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</si>
  <si>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</si>
  <si>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</si>
  <si>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</si>
  <si>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</si>
  <si>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</si>
  <si>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</si>
  <si>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</si>
  <si>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</si>
  <si>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</si>
  <si>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</si>
  <si>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</si>
  <si>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</si>
  <si>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</si>
  <si>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</si>
  <si>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</si>
  <si>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</si>
  <si>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</si>
  <si>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</si>
  <si>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</si>
  <si>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</si>
  <si>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</si>
  <si>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</si>
  <si>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</si>
  <si>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</si>
  <si>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</si>
  <si>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</si>
  <si>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</si>
  <si>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</si>
  <si>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</si>
  <si>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</si>
  <si>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</si>
  <si>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</si>
  <si>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</si>
  <si>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</si>
  <si>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</si>
  <si>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</si>
  <si>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</si>
  <si>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</si>
  <si>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</si>
  <si>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</si>
  <si>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</si>
  <si>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</si>
  <si>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</si>
  <si>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</si>
  <si>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</si>
  <si>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</si>
  <si>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</si>
  <si>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</si>
  <si>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</si>
  <si>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</si>
  <si>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</si>
  <si>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</si>
  <si>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</si>
  <si>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</si>
  <si>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</si>
  <si>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</si>
  <si>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</si>
  <si>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</si>
  <si>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</si>
  <si>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</si>
  <si>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</si>
  <si>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</si>
  <si>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</si>
  <si>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</si>
  <si>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</si>
  <si>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</si>
  <si>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</si>
  <si>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</si>
  <si>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</si>
  <si>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</si>
  <si>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</si>
  <si>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</si>
  <si>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</si>
  <si>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</si>
  <si>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</si>
  <si>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</si>
  <si>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</si>
  <si>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</si>
  <si>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</si>
  <si>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</si>
  <si>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</si>
  <si>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</si>
  <si>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</si>
  <si>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</si>
  <si>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</si>
  <si>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</si>
  <si>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</si>
  <si>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</si>
  <si>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</si>
  <si>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</si>
  <si>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</si>
  <si>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</si>
  <si>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</si>
  <si>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</si>
  <si>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</si>
  <si>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</si>
  <si>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</si>
  <si>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</si>
  <si>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</si>
  <si>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</si>
  <si>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</si>
  <si>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</si>
  <si>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</si>
  <si>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</si>
  <si>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</si>
  <si>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</si>
  <si>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</si>
  <si>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</si>
  <si>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</si>
  <si>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</si>
  <si>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</si>
  <si>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</si>
  <si>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</si>
  <si>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</si>
  <si>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</si>
  <si>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</si>
  <si>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</si>
  <si>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</si>
  <si>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</si>
  <si>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</si>
  <si>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</si>
  <si>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</si>
  <si>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</si>
  <si>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</si>
  <si>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</si>
  <si>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</si>
  <si>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</si>
  <si>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</si>
  <si>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</si>
  <si>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</si>
  <si>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</si>
  <si>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</si>
  <si>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</si>
  <si>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</si>
  <si>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</si>
  <si>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</si>
  <si>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</si>
  <si>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</si>
  <si>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</si>
  <si>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</si>
  <si>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</si>
  <si>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</si>
  <si>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</si>
  <si>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</si>
  <si>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</si>
  <si>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</si>
  <si>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</si>
  <si>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</si>
  <si>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</si>
  <si>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</si>
  <si>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</si>
  <si>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</si>
  <si>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</si>
  <si>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</si>
  <si>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</si>
  <si>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</si>
  <si>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</si>
  <si>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</si>
  <si>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</si>
  <si>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</si>
  <si>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</si>
  <si>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</si>
  <si>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</si>
  <si>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</si>
  <si>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</si>
  <si>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</si>
  <si>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</si>
  <si>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</si>
  <si>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</si>
  <si>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</si>
  <si>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</si>
  <si>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</si>
  <si>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</si>
  <si>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</si>
  <si>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</si>
  <si>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</si>
  <si>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</si>
  <si>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</si>
  <si>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</si>
  <si>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</si>
  <si>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</si>
  <si>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</si>
  <si>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</si>
  <si>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</si>
  <si>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</si>
  <si>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</si>
  <si>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</si>
  <si>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</si>
  <si>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</si>
  <si>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</si>
  <si>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</si>
  <si>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</si>
  <si>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</si>
  <si>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</si>
  <si>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</si>
  <si>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</si>
  <si>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</si>
  <si>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</si>
  <si>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</si>
  <si>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</si>
  <si>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</si>
  <si>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</si>
  <si>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</si>
  <si>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</si>
  <si>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</si>
  <si>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</si>
  <si>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</si>
  <si>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</si>
  <si>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</si>
  <si>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</si>
  <si>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</si>
  <si>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</si>
  <si>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</si>
  <si>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</si>
  <si>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</si>
  <si>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</si>
  <si>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</si>
  <si>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</si>
  <si>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</si>
  <si>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</si>
  <si>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</si>
  <si>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</si>
  <si>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</si>
  <si>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</si>
  <si>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</si>
  <si>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</si>
  <si>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</si>
  <si>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</si>
  <si>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</si>
  <si>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</si>
  <si>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</si>
  <si>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</si>
  <si>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</si>
  <si>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</si>
  <si>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</si>
  <si>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</si>
  <si>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</si>
  <si>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</si>
  <si>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</si>
  <si>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</si>
  <si>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</si>
  <si>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</si>
  <si>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</si>
  <si>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</si>
  <si>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</si>
  <si>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</si>
  <si>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</si>
  <si>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</si>
  <si>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</si>
  <si>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</si>
  <si>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</si>
  <si>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</si>
  <si>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</si>
  <si>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</si>
  <si>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</si>
  <si>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</si>
  <si>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</si>
  <si>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</si>
  <si>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</si>
  <si>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</si>
  <si>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</si>
  <si>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</si>
  <si>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</si>
  <si>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</si>
  <si>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</si>
  <si>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</si>
  <si>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</si>
  <si>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</si>
  <si>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</si>
  <si>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</si>
  <si>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</si>
  <si>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</si>
  <si>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</si>
  <si>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</si>
  <si>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</si>
  <si>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</si>
  <si>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</si>
  <si>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</si>
  <si>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</si>
  <si>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</si>
  <si>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</si>
  <si>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</si>
  <si>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</si>
  <si>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</si>
  <si>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</si>
  <si>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</si>
  <si>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</si>
  <si>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</si>
  <si>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</si>
  <si>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</si>
  <si>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</si>
  <si>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</si>
  <si>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</si>
  <si>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</si>
  <si>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</si>
  <si>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</si>
  <si>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</si>
  <si>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</si>
  <si>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</si>
  <si>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</si>
  <si>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</si>
  <si>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</si>
  <si>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</si>
  <si>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</si>
  <si>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</si>
  <si>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</si>
  <si>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</si>
  <si>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</si>
  <si>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</si>
  <si>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</si>
  <si>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</si>
  <si>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</si>
  <si>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</si>
  <si>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</si>
  <si>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</si>
  <si>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</si>
  <si>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</si>
  <si>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</si>
  <si>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</si>
  <si>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</si>
  <si>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</si>
  <si>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</si>
  <si>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</si>
  <si>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</si>
  <si>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</si>
  <si>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</si>
  <si>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</si>
  <si>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</si>
  <si>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</si>
  <si>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</si>
  <si>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</si>
  <si>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</si>
  <si>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</si>
  <si>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</si>
  <si>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</si>
  <si>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</si>
  <si>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</si>
  <si>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</si>
  <si>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</si>
  <si>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</si>
  <si>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</si>
  <si>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</si>
  <si>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</si>
  <si>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</si>
  <si>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</si>
  <si>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</si>
  <si>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</si>
  <si>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</si>
  <si>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</si>
  <si>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</si>
  <si>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</si>
  <si>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</si>
  <si>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</si>
  <si>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</si>
  <si>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</si>
  <si>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</si>
  <si>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</si>
  <si>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</si>
  <si>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</si>
  <si>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</si>
  <si>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</si>
  <si>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</si>
  <si>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</si>
  <si>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</si>
  <si>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</si>
  <si>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</si>
  <si>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</si>
  <si>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</si>
  <si>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</si>
  <si>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</si>
  <si>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</si>
  <si>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</si>
  <si>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</si>
  <si>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</si>
  <si>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</si>
  <si>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</si>
  <si>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</si>
  <si>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</si>
  <si>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</si>
  <si>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</si>
  <si>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</si>
  <si>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</si>
  <si>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</si>
  <si>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</si>
  <si>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</si>
  <si>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</si>
  <si>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</si>
  <si>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</si>
  <si>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</si>
  <si>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</si>
  <si>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</si>
  <si>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</si>
  <si>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</si>
  <si>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</si>
  <si>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</si>
  <si>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</si>
  <si>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</si>
  <si>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</si>
  <si>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</si>
  <si>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</si>
  <si>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</si>
  <si>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</si>
  <si>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</si>
  <si>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</si>
  <si>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</si>
  <si>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</si>
  <si>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</si>
  <si>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</si>
  <si>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</si>
  <si>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</si>
  <si>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</si>
  <si>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</si>
  <si>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</si>
  <si>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</si>
  <si>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</si>
  <si>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</si>
  <si>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</si>
  <si>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</si>
  <si>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</si>
  <si>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</si>
  <si>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</si>
  <si>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</si>
  <si>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</si>
  <si>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</si>
  <si>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</si>
  <si>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</si>
  <si>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</si>
  <si>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</si>
  <si>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</si>
  <si>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</si>
  <si>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</si>
  <si>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</si>
  <si>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</si>
  <si>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</si>
  <si>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</si>
  <si>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</si>
  <si>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</si>
  <si>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</si>
  <si>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</si>
  <si>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</si>
  <si>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</si>
  <si>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</si>
  <si>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</si>
  <si>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</si>
  <si>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</si>
  <si>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</si>
  <si>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</si>
  <si>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</si>
  <si>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</si>
  <si>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</si>
  <si>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</si>
  <si>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</si>
  <si>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</si>
  <si>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</si>
  <si>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</si>
  <si>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</si>
  <si>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</si>
  <si>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</si>
  <si>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</si>
  <si>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</si>
  <si>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</si>
  <si>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</si>
  <si>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</si>
  <si>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</si>
  <si>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</si>
  <si>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</si>
  <si>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</si>
  <si>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</si>
  <si>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</si>
  <si>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</si>
  <si>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</si>
  <si>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</si>
  <si>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</si>
  <si>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</si>
  <si>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</si>
  <si>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</si>
  <si>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</si>
  <si>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</si>
  <si>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</si>
  <si>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</si>
  <si>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</si>
  <si>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</si>
  <si>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</si>
  <si>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</si>
  <si>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</si>
  <si>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</si>
  <si>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</si>
  <si>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</si>
  <si>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</si>
  <si>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</si>
  <si>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</si>
  <si>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</si>
  <si>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</si>
  <si>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</si>
  <si>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</si>
  <si>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</si>
  <si>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</si>
  <si>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</si>
  <si>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</si>
  <si>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</si>
  <si>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</si>
  <si>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</si>
  <si>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</si>
  <si>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</si>
  <si>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</si>
  <si>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</si>
  <si>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</si>
  <si>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</si>
  <si>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</si>
  <si>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</si>
  <si>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</si>
  <si>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</si>
  <si>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</si>
  <si>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</si>
  <si>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</si>
  <si>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</si>
  <si>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</si>
  <si>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</si>
  <si>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</si>
  <si>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</si>
  <si>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</si>
  <si>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</si>
  <si>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</si>
  <si>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</si>
  <si>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</si>
  <si>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</si>
  <si>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</si>
  <si>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</si>
  <si>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</si>
  <si>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</si>
  <si>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</si>
  <si>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</si>
  <si>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</si>
  <si>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</si>
  <si>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</si>
  <si>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</si>
  <si>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</si>
  <si>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</si>
  <si>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</si>
  <si>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</si>
  <si>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</si>
  <si>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</si>
  <si>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</si>
  <si>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</si>
  <si>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</si>
  <si>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</si>
  <si>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</si>
  <si>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</si>
  <si>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</si>
  <si>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</si>
  <si>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</si>
  <si>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</si>
  <si>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</si>
  <si>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</si>
  <si>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</si>
  <si>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</si>
  <si>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</si>
  <si>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</si>
  <si>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</si>
  <si>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</si>
  <si>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</si>
  <si>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</si>
  <si>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</si>
  <si>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</si>
  <si>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</si>
  <si>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</si>
  <si>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</si>
  <si>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</si>
  <si>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</si>
  <si>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</si>
  <si>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</si>
  <si>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</si>
  <si>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</si>
  <si>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</si>
  <si>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</si>
  <si>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</si>
  <si>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</si>
  <si>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</si>
  <si>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</si>
  <si>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</si>
  <si>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</si>
  <si>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</si>
  <si>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</si>
  <si>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</si>
  <si>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</si>
  <si>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</si>
  <si>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</si>
  <si>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</si>
  <si>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</si>
  <si>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</si>
  <si>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</si>
  <si>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</si>
  <si>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</si>
  <si>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</si>
  <si>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</si>
  <si>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</si>
  <si>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</si>
  <si>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</si>
  <si>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</si>
  <si>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</si>
  <si>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</si>
  <si>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</si>
  <si>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</si>
  <si>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</si>
  <si>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</si>
  <si>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</si>
  <si>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</si>
  <si>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</si>
  <si>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</si>
  <si>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</si>
  <si>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</si>
  <si>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</si>
  <si>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</si>
  <si>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</si>
  <si>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</si>
  <si>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</si>
  <si>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</si>
  <si>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</si>
  <si>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</si>
  <si>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</si>
  <si>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</si>
  <si>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</si>
  <si>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</si>
  <si>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</si>
  <si>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</si>
  <si>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</si>
  <si>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</si>
  <si>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</si>
  <si>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</si>
  <si>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</si>
  <si>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</si>
  <si>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</si>
  <si>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</si>
  <si>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</si>
  <si>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</si>
  <si>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</si>
  <si>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</si>
  <si>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</si>
  <si>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</si>
  <si>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</si>
  <si>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</si>
  <si>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</si>
  <si>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</si>
  <si>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</si>
  <si>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</si>
  <si>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</si>
  <si>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</si>
  <si>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</si>
  <si>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</si>
  <si>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</si>
  <si>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</si>
  <si>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</si>
  <si>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</si>
  <si>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</si>
  <si>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</si>
  <si>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</si>
  <si>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</si>
  <si>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</si>
  <si>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</si>
  <si>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</si>
  <si>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</si>
  <si>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</si>
  <si>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</si>
  <si>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</si>
  <si>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</si>
  <si>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</si>
  <si>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</si>
  <si>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</si>
  <si>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</si>
  <si>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</si>
  <si>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</si>
  <si>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</si>
  <si>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</si>
  <si>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</si>
  <si>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</si>
  <si>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</si>
  <si>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</si>
  <si>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</si>
  <si>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</si>
  <si>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</si>
  <si>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</si>
  <si>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</si>
  <si>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</si>
  <si>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</si>
  <si>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</si>
  <si>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</si>
  <si>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</si>
  <si>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</si>
  <si>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</si>
  <si>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</si>
  <si>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</si>
  <si>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</si>
  <si>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</si>
  <si>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</si>
  <si>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</si>
  <si>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</si>
  <si>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</si>
  <si>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</si>
  <si>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</si>
  <si>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</si>
  <si>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</si>
  <si>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</si>
  <si>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</si>
  <si>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</si>
  <si>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</si>
  <si>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</si>
  <si>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</si>
  <si>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</si>
  <si>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</si>
  <si>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</si>
  <si>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</si>
  <si>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</si>
  <si>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</si>
  <si>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</si>
  <si>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</si>
  <si>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</si>
  <si>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</si>
  <si>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</si>
  <si>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</si>
  <si>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</si>
  <si>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</si>
  <si>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</si>
  <si>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</si>
  <si>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</si>
  <si>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</si>
  <si>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</si>
  <si>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</si>
  <si>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</si>
  <si>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</si>
  <si>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</si>
  <si>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</si>
  <si>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</si>
  <si>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</si>
  <si>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</si>
  <si>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</si>
  <si>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</si>
  <si>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</si>
  <si>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</si>
  <si>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</si>
  <si>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</si>
  <si>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</si>
  <si>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</si>
  <si>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</si>
  <si>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</si>
  <si>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</si>
  <si>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</si>
  <si>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</si>
  <si>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</si>
  <si>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</si>
  <si>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</si>
  <si>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</si>
  <si>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</si>
  <si>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</si>
  <si>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</si>
  <si>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</si>
  <si>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</si>
  <si>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</si>
  <si>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</si>
  <si>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</si>
  <si>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</si>
  <si>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</si>
  <si>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</si>
  <si>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</si>
  <si>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</si>
  <si>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</si>
  <si>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</si>
  <si>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</si>
  <si>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</si>
  <si>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</si>
  <si>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</si>
  <si>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</si>
  <si>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</si>
  <si>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</si>
  <si>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</si>
  <si>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</si>
  <si>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</si>
  <si>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</si>
  <si>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</si>
  <si>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</si>
  <si>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</si>
  <si>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</si>
  <si>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</si>
  <si>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</si>
  <si>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</si>
  <si>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</si>
  <si>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</si>
  <si>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</si>
  <si>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</si>
  <si>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</si>
  <si>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</si>
  <si>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</si>
  <si>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</si>
  <si>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</si>
  <si>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</si>
  <si>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</si>
  <si>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</si>
  <si>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</si>
  <si>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</si>
  <si>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</si>
  <si>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</si>
  <si>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</si>
  <si>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</si>
  <si>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</si>
  <si>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</si>
  <si>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</si>
  <si>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</si>
  <si>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</si>
  <si>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</si>
  <si>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</si>
  <si>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</si>
  <si>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</si>
  <si>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</si>
  <si>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</si>
  <si>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</si>
  <si>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</si>
  <si>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</si>
  <si>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</si>
  <si>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</si>
  <si>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</si>
  <si>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</si>
  <si>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</si>
  <si>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</si>
  <si>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</si>
  <si>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</si>
  <si>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</si>
  <si>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</si>
  <si>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</si>
  <si>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</si>
  <si>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</si>
  <si>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</si>
  <si>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</si>
  <si>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</si>
  <si>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</si>
  <si>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</si>
  <si>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</si>
  <si>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</si>
  <si>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</si>
  <si>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</si>
  <si>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</si>
  <si>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</si>
  <si>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</si>
  <si>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</si>
  <si>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</si>
  <si>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</si>
  <si>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</si>
  <si>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</si>
  <si>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</si>
  <si>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</si>
  <si>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</si>
  <si>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</si>
  <si>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</si>
  <si>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</si>
  <si>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</si>
  <si>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</si>
  <si>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</si>
  <si>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</si>
  <si>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</si>
  <si>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</si>
  <si>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</si>
  <si>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</si>
  <si>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</si>
  <si>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</si>
  <si>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</si>
  <si>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</si>
  <si>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</si>
  <si>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</si>
  <si>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</si>
  <si>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</si>
  <si>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</si>
  <si>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</si>
  <si>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</si>
  <si>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</si>
  <si>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</si>
  <si>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</si>
  <si>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</si>
  <si>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</si>
  <si>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</si>
  <si>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</si>
  <si>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</si>
  <si>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</si>
  <si>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</si>
  <si>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</si>
  <si>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</si>
  <si>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</si>
  <si>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</si>
  <si>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</si>
  <si>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</si>
  <si>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</si>
  <si>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</si>
  <si>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</si>
  <si>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</si>
  <si>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</si>
  <si>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</si>
  <si>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</si>
  <si>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</si>
  <si>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</si>
  <si>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</si>
  <si>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</si>
  <si>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</si>
  <si>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</si>
  <si>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</si>
  <si>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</si>
  <si>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</si>
  <si>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</si>
  <si>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</si>
  <si>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</si>
  <si>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</si>
  <si>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</si>
  <si>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</si>
  <si>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</si>
  <si>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</si>
  <si>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</si>
  <si>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</si>
  <si>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</si>
  <si>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</si>
  <si>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</si>
  <si>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</si>
  <si>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</si>
  <si>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</si>
  <si>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</si>
  <si>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</si>
  <si>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</si>
  <si>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</si>
  <si>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</si>
  <si>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</si>
  <si>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</si>
  <si>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</si>
  <si>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</si>
  <si>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</si>
  <si>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</si>
  <si>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</si>
  <si>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</si>
  <si>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</si>
  <si>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</si>
  <si>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</si>
  <si>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</si>
  <si>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</si>
  <si>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</si>
  <si>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</si>
  <si>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</si>
  <si>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</si>
  <si>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</si>
  <si>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</si>
  <si>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</si>
  <si>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</si>
  <si>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</si>
  <si>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</si>
  <si>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</si>
  <si>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</si>
  <si>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</si>
  <si>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</si>
  <si>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</si>
  <si>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</si>
  <si>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</si>
  <si>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</si>
  <si>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</si>
  <si>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</si>
  <si>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</si>
  <si>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</si>
  <si>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</si>
  <si>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</si>
  <si>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</si>
  <si>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</si>
  <si>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</si>
  <si>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</si>
  <si>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</si>
  <si>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</si>
  <si>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</si>
  <si>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</si>
  <si>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</si>
  <si>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</si>
  <si>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</si>
  <si>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</si>
  <si>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</si>
  <si>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</si>
  <si>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</si>
  <si>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</si>
  <si>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</si>
  <si>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</si>
  <si>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</si>
  <si>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</si>
  <si>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</si>
  <si>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</si>
  <si>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</si>
  <si>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</si>
  <si>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</si>
  <si>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</si>
  <si>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</si>
  <si>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</si>
  <si>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</si>
  <si>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</si>
  <si>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</si>
  <si>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</si>
  <si>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</si>
  <si>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</si>
  <si>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</si>
  <si>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</si>
  <si>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</si>
  <si>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</si>
  <si>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</si>
  <si>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</si>
  <si>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</si>
  <si>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</si>
  <si>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</si>
  <si>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</si>
  <si>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</si>
  <si>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</si>
  <si>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</si>
  <si>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</si>
  <si>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</si>
  <si>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</si>
  <si>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</si>
  <si>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</si>
  <si>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</si>
  <si>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</si>
  <si>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</si>
  <si>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</si>
  <si>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</si>
  <si>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</si>
  <si>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</si>
  <si>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</si>
  <si>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</si>
  <si>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</si>
  <si>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</si>
  <si>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</si>
  <si>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</si>
  <si>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</si>
  <si>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</si>
  <si>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</si>
  <si>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</si>
  <si>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</si>
  <si>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</si>
  <si>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</si>
  <si>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</si>
  <si>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</si>
  <si>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</si>
  <si>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</si>
  <si>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</si>
  <si>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</si>
  <si>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</si>
  <si>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</si>
  <si>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</si>
  <si>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</si>
  <si>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</si>
  <si>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</si>
  <si>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</si>
  <si>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</si>
  <si>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</si>
  <si>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</si>
  <si>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</si>
  <si>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</si>
  <si>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</si>
  <si>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</si>
  <si>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</si>
  <si>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</si>
  <si>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</si>
  <si>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</si>
  <si>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</si>
  <si>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</si>
  <si>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</si>
  <si>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</si>
  <si>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</si>
  <si>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</si>
  <si>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</si>
  <si>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</si>
  <si>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</si>
  <si>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</si>
  <si>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</si>
  <si>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</si>
  <si>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</si>
  <si>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</si>
  <si>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</si>
  <si>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</si>
  <si>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</si>
  <si>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</si>
  <si>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</si>
  <si>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</si>
  <si>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</si>
  <si>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</si>
  <si>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</si>
  <si>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</si>
  <si>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</si>
  <si>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</si>
  <si>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</si>
  <si>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</si>
  <si>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</si>
  <si>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</si>
  <si>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</si>
  <si>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</si>
  <si>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</si>
  <si>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</si>
  <si>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</si>
  <si>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</si>
  <si>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</si>
  <si>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</si>
  <si>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</si>
  <si>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</si>
  <si>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</si>
  <si>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</si>
  <si>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</si>
  <si>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</si>
  <si>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</si>
  <si>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</si>
  <si>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</si>
  <si>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</si>
  <si>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</si>
  <si>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</si>
  <si>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</si>
  <si>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</si>
  <si>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</si>
  <si>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</si>
  <si>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</si>
  <si>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</si>
  <si>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</si>
  <si>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</si>
  <si>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</si>
  <si>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</si>
  <si>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</si>
  <si>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</si>
  <si>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</si>
  <si>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</si>
  <si>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</si>
  <si>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</si>
  <si>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</si>
  <si>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</si>
  <si>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</si>
  <si>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</si>
  <si>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</si>
  <si>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</si>
  <si>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</si>
  <si>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</si>
  <si>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</si>
  <si>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</si>
  <si>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</si>
  <si>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</si>
  <si>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</si>
  <si>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</si>
  <si>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</si>
  <si>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</si>
  <si>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</si>
  <si>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</si>
  <si>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</si>
  <si>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</si>
  <si>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</si>
  <si>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</si>
  <si>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</si>
  <si>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</si>
  <si>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</si>
  <si>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</si>
  <si>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</si>
  <si>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</si>
  <si>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</si>
  <si>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</si>
  <si>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</si>
  <si>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</si>
  <si>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</si>
  <si>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</si>
  <si>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</si>
  <si>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</si>
  <si>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</si>
  <si>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</si>
  <si>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</si>
  <si>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</si>
  <si>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</si>
  <si>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</si>
  <si>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</si>
  <si>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</si>
  <si>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</si>
  <si>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</si>
  <si>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</si>
  <si>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</si>
  <si>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</si>
  <si>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</si>
  <si>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</si>
  <si>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</si>
  <si>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</si>
  <si>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</si>
  <si>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</si>
  <si>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</si>
  <si>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</si>
  <si>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</si>
  <si>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</si>
  <si>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</si>
  <si>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</si>
  <si>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</si>
  <si>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</si>
  <si>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</si>
  <si>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</si>
  <si>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</si>
  <si>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</si>
  <si>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</si>
  <si>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</si>
  <si>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</si>
  <si>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</si>
  <si>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</si>
  <si>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</si>
  <si>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</si>
  <si>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</si>
  <si>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</si>
  <si>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</si>
  <si>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</si>
  <si>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</si>
  <si>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</si>
  <si>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</si>
  <si>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</si>
  <si>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</si>
  <si>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</si>
  <si>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</si>
  <si>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</si>
  <si>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</si>
  <si>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</si>
  <si>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</si>
  <si>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</si>
  <si>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</si>
  <si>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</si>
  <si>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</si>
  <si>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</si>
  <si>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</si>
  <si>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</si>
  <si>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</si>
  <si>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</si>
  <si>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</si>
  <si>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</si>
  <si>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</si>
  <si>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</si>
  <si>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</si>
  <si>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</si>
  <si>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</si>
  <si>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</si>
  <si>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</si>
  <si>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</si>
  <si>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</si>
  <si>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</si>
  <si>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</si>
  <si>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</si>
  <si>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</si>
  <si>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</si>
  <si>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</si>
  <si>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</si>
  <si>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</si>
  <si>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</si>
  <si>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</si>
  <si>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</si>
  <si>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</si>
  <si>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</si>
  <si>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</si>
  <si>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</si>
  <si>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</si>
  <si>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</si>
  <si>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</si>
  <si>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</si>
  <si>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</si>
  <si>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</si>
  <si>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</si>
  <si>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</si>
  <si>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</si>
  <si>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</si>
  <si>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</si>
  <si>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</si>
  <si>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</si>
  <si>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</si>
  <si>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</si>
  <si>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</si>
  <si>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</si>
  <si>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</si>
  <si>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</si>
  <si>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</si>
  <si>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</si>
  <si>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</si>
  <si>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</si>
  <si>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</si>
  <si>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</si>
  <si>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</si>
  <si>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</si>
  <si>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</si>
  <si>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</si>
  <si>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</si>
  <si>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</si>
  <si>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</si>
  <si>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</si>
  <si>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</si>
  <si>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</si>
  <si>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</si>
  <si>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</si>
  <si>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</si>
  <si>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</si>
  <si>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</si>
  <si>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</si>
  <si>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</si>
  <si>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</si>
  <si>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</si>
  <si>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</si>
  <si>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</si>
  <si>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</si>
  <si>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</si>
  <si>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</si>
  <si>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</si>
  <si>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</si>
  <si>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</si>
  <si>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</si>
  <si>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</si>
  <si>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</si>
  <si>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</si>
  <si>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</si>
  <si>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</si>
  <si>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</si>
  <si>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</si>
  <si>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</si>
  <si>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</si>
  <si>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</si>
  <si>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</si>
  <si>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</si>
  <si>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</si>
  <si>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</si>
  <si>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</si>
  <si>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</si>
  <si>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</si>
  <si>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</si>
  <si>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</si>
  <si>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</si>
  <si>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</si>
  <si>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</si>
  <si>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</si>
  <si>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</si>
  <si>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</si>
  <si>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</si>
  <si>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</si>
  <si>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</si>
  <si>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</si>
  <si>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</si>
  <si>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</si>
  <si>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</si>
  <si>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</si>
  <si>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</si>
  <si>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</si>
  <si>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</si>
  <si>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</si>
  <si>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</si>
  <si>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</si>
  <si>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</si>
  <si>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</si>
  <si>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</si>
  <si>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</si>
  <si>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</si>
  <si>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</si>
  <si>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</si>
  <si>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</si>
  <si>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</si>
  <si>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</si>
  <si>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</si>
  <si>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</si>
  <si>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</si>
  <si>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</si>
  <si>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</si>
  <si>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</si>
  <si>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</si>
  <si>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</si>
  <si>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</si>
  <si>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</si>
  <si>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</si>
  <si>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</si>
  <si>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</si>
  <si>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</si>
  <si>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</si>
  <si>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</si>
  <si>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</si>
  <si>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</si>
  <si>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</si>
  <si>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</si>
  <si>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</si>
  <si>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</si>
  <si>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</si>
  <si>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</si>
  <si>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</si>
  <si>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</si>
  <si>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</si>
  <si>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</si>
  <si>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</si>
  <si>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</si>
  <si>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</si>
  <si>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</si>
  <si>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</si>
  <si>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</si>
  <si>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</si>
  <si>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</si>
  <si>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</si>
  <si>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</si>
  <si>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</si>
  <si>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</si>
  <si>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</si>
  <si>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</si>
  <si>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</si>
  <si>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</si>
  <si>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</si>
  <si>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</si>
  <si>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</si>
  <si>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</si>
  <si>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</si>
  <si>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</si>
  <si>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</si>
  <si>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</si>
  <si>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</si>
  <si>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</si>
  <si>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</si>
  <si>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</si>
  <si>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</si>
  <si>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</si>
  <si>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</si>
  <si>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</si>
  <si>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</si>
  <si>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</si>
  <si>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</si>
  <si>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</si>
  <si>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</si>
  <si>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</si>
  <si>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</si>
  <si>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</si>
  <si>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</si>
  <si>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</si>
  <si>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</si>
  <si>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</si>
  <si>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</si>
  <si>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</si>
  <si>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</si>
  <si>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</si>
  <si>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</si>
  <si>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</si>
  <si>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</si>
  <si>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</si>
  <si>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</si>
  <si>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</si>
  <si>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</si>
  <si>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</si>
  <si>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</si>
  <si>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</si>
  <si>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</si>
  <si>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</si>
  <si>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</si>
  <si>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</si>
  <si>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</si>
  <si>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</si>
  <si>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</si>
  <si>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</si>
  <si>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</si>
  <si>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</si>
  <si>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</si>
  <si>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</si>
  <si>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</si>
  <si>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</si>
  <si>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</si>
  <si>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</si>
  <si>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</si>
  <si>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</si>
  <si>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</si>
  <si>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</si>
  <si>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</si>
  <si>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</si>
  <si>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</si>
  <si>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</si>
  <si>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</si>
  <si>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</si>
  <si>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</si>
  <si>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</si>
  <si>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</si>
  <si>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</si>
  <si>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</si>
  <si>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</si>
  <si>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</si>
  <si>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</si>
  <si>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</si>
  <si>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</si>
  <si>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</si>
  <si>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</si>
  <si>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</si>
  <si>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</si>
  <si>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</si>
  <si>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</si>
  <si>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</si>
  <si>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</si>
  <si>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</si>
  <si>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</si>
  <si>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</si>
  <si>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</si>
  <si>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</si>
  <si>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</si>
  <si>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</si>
  <si>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</si>
  <si>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</si>
  <si>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</si>
  <si>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</si>
  <si>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</si>
  <si>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</si>
  <si>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</si>
  <si>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</si>
  <si>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</si>
  <si>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</si>
  <si>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</si>
  <si>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</si>
  <si>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</si>
  <si>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</si>
  <si>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</si>
  <si>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</si>
  <si>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</si>
  <si>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</si>
  <si>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</si>
  <si>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</si>
  <si>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</si>
  <si>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</si>
  <si>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</si>
  <si>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</si>
  <si>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</si>
  <si>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</si>
  <si>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</si>
  <si>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</si>
  <si>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</si>
  <si>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</si>
  <si>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</si>
  <si>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</si>
  <si>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</si>
  <si>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</si>
  <si>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</si>
  <si>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</si>
  <si>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</si>
  <si>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</si>
  <si>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</si>
  <si>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</si>
  <si>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</si>
  <si>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</si>
  <si>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</si>
  <si>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</si>
  <si>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</si>
  <si>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</si>
  <si>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</si>
  <si>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</si>
  <si>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</si>
  <si>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</si>
  <si>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</si>
  <si>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</si>
  <si>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</si>
  <si>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</si>
  <si>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</si>
  <si>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</si>
  <si>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</si>
  <si>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</si>
  <si>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</si>
  <si>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</si>
  <si>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</si>
  <si>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</si>
  <si>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</si>
  <si>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</si>
  <si>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</si>
  <si>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</si>
  <si>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</si>
  <si>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</si>
  <si>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</si>
  <si>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</si>
  <si>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</si>
  <si>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</si>
  <si>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</si>
  <si>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</si>
  <si>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</si>
  <si>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</si>
  <si>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</si>
  <si>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</si>
  <si>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</si>
  <si>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</si>
  <si>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</si>
  <si>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</si>
  <si>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</si>
  <si>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</si>
  <si>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</si>
  <si>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</si>
  <si>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</si>
  <si>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</si>
  <si>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</si>
  <si>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</si>
  <si>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</si>
  <si>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</si>
  <si>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</si>
  <si>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</si>
  <si>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</si>
  <si>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</si>
  <si>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</si>
  <si>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</si>
  <si>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</si>
  <si>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</si>
  <si>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</si>
  <si>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</si>
  <si>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</si>
  <si>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</si>
  <si>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</si>
  <si>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</si>
  <si>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</si>
  <si>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</si>
  <si>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</si>
  <si>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</si>
  <si>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</si>
  <si>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</si>
  <si>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</si>
  <si>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</si>
  <si>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</si>
  <si>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</si>
  <si>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</si>
  <si>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</si>
  <si>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</si>
  <si>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</si>
  <si>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</si>
  <si>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</si>
  <si>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</si>
  <si>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</si>
  <si>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</si>
  <si>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</si>
  <si>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</si>
  <si>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</si>
  <si>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</si>
  <si>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</si>
  <si>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</si>
  <si>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</si>
  <si>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</si>
  <si>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</si>
  <si>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</si>
  <si>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</si>
  <si>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</si>
  <si>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</si>
  <si>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</si>
  <si>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</si>
  <si>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</si>
  <si>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</si>
  <si>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</si>
  <si>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</si>
  <si>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</si>
  <si>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</si>
  <si>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</si>
  <si>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</si>
  <si>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</si>
  <si>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</si>
  <si>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</si>
  <si>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</si>
  <si>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</si>
  <si>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</si>
  <si>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</si>
  <si>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</si>
  <si>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</si>
  <si>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</si>
  <si>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</si>
  <si>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</si>
  <si>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</si>
  <si>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</si>
  <si>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</si>
  <si>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</si>
  <si>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</si>
  <si>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</si>
  <si>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</si>
  <si>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</si>
  <si>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</si>
  <si>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</si>
  <si>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</si>
  <si>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</si>
  <si>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</si>
  <si>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</si>
  <si>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</si>
  <si>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</si>
  <si>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</si>
  <si>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</si>
  <si>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</si>
  <si>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</si>
  <si>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</si>
  <si>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</si>
  <si>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</si>
  <si>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</si>
  <si>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</si>
  <si>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</si>
  <si>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</si>
  <si>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</si>
  <si>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</si>
  <si>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</si>
  <si>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</si>
  <si>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</si>
  <si>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</si>
  <si>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</si>
  <si>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</si>
  <si>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</si>
  <si>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</si>
  <si>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</si>
  <si>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</si>
  <si>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</si>
  <si>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</si>
  <si>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</si>
  <si>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</si>
  <si>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</si>
  <si>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</si>
  <si>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</si>
  <si>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</si>
  <si>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</si>
  <si>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</si>
  <si>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</si>
  <si>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</si>
  <si>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</si>
  <si>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</si>
  <si>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</si>
  <si>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</si>
  <si>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</si>
  <si>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</si>
  <si>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</si>
  <si>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</si>
  <si>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</si>
  <si>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</si>
  <si>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</si>
  <si>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</si>
  <si>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</si>
  <si>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</si>
  <si>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</si>
  <si>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</si>
  <si>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</si>
  <si>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</si>
  <si>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</si>
  <si>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</si>
  <si>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</si>
  <si>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</si>
  <si>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</si>
  <si>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</si>
  <si>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</si>
  <si>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</si>
  <si>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</si>
  <si>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</si>
  <si>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</si>
  <si>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</si>
  <si>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</si>
  <si>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</si>
  <si>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</si>
  <si>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</si>
  <si>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</si>
  <si>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</si>
  <si>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</si>
  <si>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</si>
  <si>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</si>
  <si>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</si>
  <si>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</si>
  <si>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</si>
  <si>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</si>
  <si>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</si>
  <si>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</si>
  <si>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</si>
  <si>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</si>
  <si>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</si>
  <si>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</si>
  <si>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</si>
  <si>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</si>
  <si>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</si>
  <si>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</si>
  <si>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</si>
  <si>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</si>
  <si>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</si>
  <si>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</si>
  <si>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</si>
  <si>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</si>
  <si>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</si>
  <si>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</si>
  <si>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</si>
  <si>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</si>
  <si>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</si>
  <si>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</si>
  <si>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</si>
  <si>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</si>
  <si>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</si>
  <si>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</si>
  <si>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</si>
  <si>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</si>
  <si>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</si>
  <si>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</si>
  <si>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</si>
  <si>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</si>
  <si>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</si>
  <si>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</si>
  <si>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</si>
  <si>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</si>
  <si>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</si>
  <si>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</si>
  <si>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</si>
  <si>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</si>
  <si>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</si>
  <si>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</si>
  <si>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</si>
  <si>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</si>
  <si>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</si>
  <si>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</si>
  <si>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</si>
  <si>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</si>
  <si>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</si>
  <si>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</si>
  <si>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</si>
  <si>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</si>
  <si>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</si>
  <si>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</si>
  <si>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</si>
  <si>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</si>
  <si>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</si>
  <si>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</si>
  <si>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</si>
  <si>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</si>
  <si>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</si>
  <si>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</si>
  <si>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</si>
  <si>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</si>
  <si>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</si>
  <si>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</si>
  <si>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</si>
  <si>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</si>
  <si>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</si>
  <si>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</si>
  <si>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</si>
  <si>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</si>
  <si>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</si>
  <si>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</si>
  <si>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</si>
  <si>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</si>
  <si>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</si>
  <si>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</si>
  <si>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</si>
  <si>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</si>
  <si>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</si>
  <si>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</si>
  <si>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</si>
  <si>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</si>
  <si>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</si>
  <si>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</si>
  <si>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</si>
  <si>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</si>
  <si>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</si>
  <si>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</si>
  <si>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</si>
  <si>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</si>
  <si>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</si>
  <si>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</si>
  <si>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</si>
  <si>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</si>
  <si>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</si>
  <si>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</si>
  <si>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</si>
  <si>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</si>
  <si>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</si>
  <si>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</si>
  <si>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</si>
  <si>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</si>
  <si>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</si>
  <si>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</si>
  <si>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</si>
  <si>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</si>
  <si>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</si>
  <si>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</si>
  <si>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</si>
  <si>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</si>
  <si>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</si>
  <si>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</si>
  <si>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</si>
  <si>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</si>
  <si>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</si>
  <si>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</si>
  <si>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</si>
  <si>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</si>
  <si>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</si>
  <si>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</si>
  <si>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</si>
  <si>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</si>
  <si>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</si>
  <si>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</si>
  <si>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</si>
  <si>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</si>
  <si>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</si>
  <si>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</si>
  <si>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</si>
  <si>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</si>
  <si>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</si>
  <si>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</si>
  <si>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</si>
  <si>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</si>
  <si>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</si>
  <si>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</si>
  <si>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</si>
  <si>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</si>
  <si>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</si>
  <si>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</si>
  <si>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</si>
  <si>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</si>
  <si>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</si>
  <si>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</si>
  <si>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</si>
  <si>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</si>
  <si>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</si>
  <si>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</si>
  <si>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</si>
  <si>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</si>
  <si>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</si>
  <si>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</si>
  <si>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</si>
  <si>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</si>
  <si>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</si>
  <si>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</si>
  <si>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</si>
  <si>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</si>
  <si>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</si>
  <si>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</si>
  <si>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</si>
  <si>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</si>
  <si>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</si>
  <si>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</si>
  <si>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</si>
  <si>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</si>
  <si>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</si>
  <si>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</si>
  <si>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</si>
  <si>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</si>
  <si>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</si>
  <si>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</si>
  <si>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</si>
  <si>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</si>
  <si>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</si>
  <si>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</si>
  <si>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</si>
  <si>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</si>
  <si>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</si>
  <si>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</si>
  <si>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</si>
  <si>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</si>
  <si>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</si>
  <si>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</si>
  <si>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</si>
  <si>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</si>
  <si>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</si>
  <si>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</si>
  <si>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</si>
  <si>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</si>
  <si>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</si>
  <si>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</si>
  <si>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</si>
  <si>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</si>
  <si>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</si>
  <si>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</si>
  <si>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</si>
  <si>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</si>
  <si>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</si>
  <si>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</si>
  <si>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</si>
  <si>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</si>
  <si>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</si>
  <si>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</si>
  <si>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</si>
  <si>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</si>
  <si>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</si>
  <si>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</si>
  <si>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</si>
  <si>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</si>
  <si>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</si>
  <si>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</si>
  <si>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</si>
  <si>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</si>
  <si>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</si>
  <si>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</si>
  <si>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</si>
  <si>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</si>
  <si>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</si>
  <si>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</si>
  <si>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</si>
  <si>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</si>
  <si>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</si>
  <si>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</si>
  <si>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</si>
  <si>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</si>
  <si>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</si>
  <si>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</si>
  <si>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</si>
  <si>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</si>
  <si>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</si>
  <si>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</si>
  <si>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</si>
  <si>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</si>
  <si>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</si>
  <si>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</si>
  <si>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</si>
  <si>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</si>
  <si>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</si>
  <si>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</si>
  <si>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</si>
  <si>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</si>
  <si>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</si>
  <si>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</si>
  <si>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</si>
  <si>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</si>
  <si>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</si>
  <si>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</si>
  <si>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</si>
  <si>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</si>
  <si>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</si>
  <si>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</si>
  <si>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</si>
  <si>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</si>
  <si>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</si>
  <si>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</si>
  <si>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</si>
  <si>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</si>
  <si>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</si>
  <si>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</si>
  <si>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</si>
  <si>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</si>
  <si>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</si>
  <si>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</si>
  <si>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</si>
  <si>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</si>
  <si>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</si>
  <si>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</si>
  <si>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</si>
  <si>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</si>
  <si>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</si>
  <si>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</si>
  <si>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</si>
  <si>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</si>
  <si>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</si>
  <si>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</si>
  <si>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</si>
  <si>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</si>
  <si>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</si>
  <si>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</si>
  <si>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</si>
  <si>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</si>
  <si>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</si>
  <si>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</si>
  <si>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</si>
  <si>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</si>
  <si>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</si>
  <si>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</si>
  <si>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</si>
  <si>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</si>
  <si>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</si>
  <si>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</si>
  <si>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</si>
  <si>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</si>
  <si>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</si>
  <si>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</si>
  <si>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</si>
  <si>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</si>
  <si>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</si>
  <si>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</si>
  <si>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</si>
  <si>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</si>
  <si>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</si>
  <si>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</si>
  <si>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</si>
  <si>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</si>
  <si>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</si>
  <si>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</si>
  <si>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</si>
  <si>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</si>
  <si>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</si>
  <si>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</si>
  <si>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</si>
  <si>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</si>
  <si>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</si>
  <si>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</si>
  <si>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</si>
  <si>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</si>
  <si>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</si>
  <si>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</si>
  <si>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</si>
  <si>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</si>
  <si>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</si>
  <si>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</si>
  <si>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</si>
  <si>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</si>
  <si>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</si>
  <si>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</si>
  <si>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</si>
  <si>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</si>
  <si>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</si>
  <si>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</si>
  <si>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</si>
  <si>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</si>
  <si>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</si>
  <si>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</si>
  <si>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</si>
  <si>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</si>
  <si>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</si>
  <si>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</si>
  <si>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</si>
  <si>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</si>
  <si>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</si>
  <si>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</si>
  <si>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</si>
  <si>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</si>
  <si>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</si>
  <si>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</si>
  <si>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</si>
  <si>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</si>
  <si>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</si>
  <si>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</si>
  <si>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</si>
  <si>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</si>
  <si>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</si>
  <si>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</si>
  <si>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</si>
  <si>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</si>
  <si>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</si>
  <si>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</si>
  <si>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</si>
  <si>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</si>
  <si>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</si>
  <si>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</si>
  <si>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</si>
  <si>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</si>
  <si>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</si>
  <si>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</si>
  <si>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</si>
  <si>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</si>
  <si>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</si>
  <si>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</si>
  <si>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</si>
  <si>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</si>
  <si>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</si>
  <si>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</si>
  <si>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</si>
  <si>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</si>
  <si>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</si>
  <si>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</si>
  <si>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</si>
  <si>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</si>
  <si>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</si>
  <si>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</si>
  <si>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</si>
  <si>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</si>
  <si>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</si>
  <si>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</si>
  <si>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</si>
  <si>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</si>
  <si>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</si>
  <si>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</si>
  <si>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</si>
  <si>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</si>
  <si>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</si>
  <si>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</si>
  <si>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</si>
  <si>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</si>
  <si>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</si>
  <si>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</si>
  <si>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</si>
  <si>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</si>
  <si>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</si>
  <si>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</si>
  <si>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</si>
  <si>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</si>
  <si>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</si>
  <si>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</si>
  <si>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</si>
  <si>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</si>
  <si>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</si>
  <si>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</si>
  <si>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</si>
  <si>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</si>
  <si>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</si>
  <si>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</si>
  <si>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</si>
  <si>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</si>
  <si>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</si>
  <si>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</si>
  <si>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</si>
  <si>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</si>
  <si>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</si>
  <si>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</si>
  <si>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</si>
  <si>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</si>
  <si>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</si>
  <si>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</si>
  <si>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</si>
  <si>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</si>
  <si>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</si>
  <si>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</si>
  <si>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</si>
  <si>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</si>
  <si>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</si>
  <si>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</si>
  <si>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</si>
  <si>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</si>
  <si>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</si>
  <si>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</si>
  <si>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</si>
  <si>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</si>
  <si>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</si>
  <si>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</si>
  <si>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</si>
  <si>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</si>
  <si>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</si>
  <si>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</si>
  <si>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</si>
  <si>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</si>
  <si>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</si>
  <si>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</si>
  <si>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</si>
  <si>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</si>
  <si>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</si>
  <si>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</si>
  <si>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</si>
  <si>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</si>
  <si>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</si>
  <si>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</si>
  <si>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</si>
  <si>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</si>
  <si>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</si>
  <si>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</si>
  <si>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</si>
  <si>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</si>
  <si>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</si>
  <si>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</si>
  <si>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</si>
  <si>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</si>
  <si>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</si>
  <si>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</si>
  <si>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</si>
  <si>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</si>
  <si>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</si>
  <si>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</si>
  <si>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</si>
  <si>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</si>
  <si>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</si>
  <si>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</si>
  <si>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</si>
  <si>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</si>
  <si>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</si>
  <si>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</si>
  <si>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</si>
  <si>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</si>
  <si>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</si>
  <si>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</si>
  <si>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</si>
  <si>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</si>
  <si>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</si>
  <si>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</si>
  <si>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</si>
  <si>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</si>
  <si>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</si>
  <si>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</si>
  <si>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</si>
  <si>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</si>
  <si>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</si>
  <si>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</si>
  <si>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</si>
  <si>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</si>
  <si>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</si>
  <si>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</si>
  <si>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</si>
  <si>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</si>
  <si>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</si>
  <si>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</si>
  <si>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</si>
  <si>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</si>
  <si>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</si>
  <si>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</si>
  <si>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</si>
  <si>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</si>
  <si>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</si>
  <si>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</si>
  <si>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</si>
  <si>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</si>
  <si>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</si>
  <si>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</si>
  <si>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</si>
  <si>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</si>
  <si>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</si>
  <si>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</si>
  <si>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</si>
  <si>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</si>
  <si>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</si>
  <si>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</si>
  <si>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</si>
  <si>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</si>
  <si>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</si>
  <si>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</si>
  <si>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</si>
  <si>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</si>
  <si>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</si>
  <si>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</si>
  <si>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</si>
  <si>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</si>
  <si>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</si>
  <si>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</si>
  <si>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</si>
  <si>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</si>
  <si>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</si>
  <si>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</si>
  <si>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</si>
  <si>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</si>
  <si>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</si>
  <si>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</si>
  <si>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</si>
  <si>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</si>
  <si>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</si>
  <si>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</si>
  <si>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</si>
  <si>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</si>
  <si>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</si>
  <si>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</si>
  <si>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</si>
  <si>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</si>
  <si>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</si>
  <si>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</si>
  <si>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</si>
  <si>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</si>
  <si>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</si>
  <si>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</si>
  <si>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</si>
  <si>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</si>
  <si>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</si>
  <si>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</si>
  <si>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</si>
  <si>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</si>
  <si>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</si>
  <si>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</si>
  <si>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</si>
  <si>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</si>
  <si>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</si>
  <si>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</si>
  <si>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</si>
  <si>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</si>
  <si>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</si>
  <si>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</si>
  <si>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</si>
  <si>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</si>
  <si>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</si>
  <si>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</si>
  <si>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</si>
  <si>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</si>
  <si>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</si>
  <si>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</si>
  <si>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</si>
  <si>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</si>
  <si>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</si>
  <si>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</si>
  <si>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</si>
  <si>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</si>
  <si>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</si>
  <si>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</si>
  <si>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</si>
  <si>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</si>
  <si>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</si>
  <si>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</si>
  <si>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</si>
  <si>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</si>
  <si>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</si>
  <si>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</si>
  <si>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</si>
  <si>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</si>
  <si>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</si>
  <si>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</si>
  <si>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</si>
  <si>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</si>
  <si>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</si>
  <si>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</si>
  <si>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</si>
  <si>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</si>
  <si>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</si>
  <si>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</si>
  <si>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</si>
  <si>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</si>
  <si>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</si>
  <si>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</si>
  <si>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</si>
  <si>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</si>
  <si>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</si>
  <si>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</si>
  <si>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</si>
  <si>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</si>
  <si>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</si>
  <si>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</si>
  <si>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</si>
  <si>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</si>
  <si>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</si>
  <si>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</si>
  <si>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</si>
  <si>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</si>
  <si>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</si>
  <si>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</si>
  <si>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</si>
  <si>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</si>
  <si>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</si>
  <si>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</si>
  <si>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</si>
  <si>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</si>
  <si>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</si>
  <si>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</si>
  <si>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</si>
  <si>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</si>
  <si>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</si>
  <si>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</si>
  <si>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</si>
  <si>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</si>
  <si>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</si>
  <si>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</si>
  <si>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</si>
  <si>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</si>
  <si>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</si>
  <si>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</si>
  <si>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</si>
  <si>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</si>
  <si>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</si>
  <si>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</si>
  <si>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</si>
  <si>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</si>
  <si>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</si>
  <si>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</si>
  <si>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</si>
  <si>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</si>
  <si>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</si>
  <si>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</si>
  <si>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</si>
  <si>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</si>
  <si>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</si>
  <si>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</si>
  <si>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</si>
  <si>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</si>
  <si>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</si>
  <si>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</si>
  <si>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</si>
  <si>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</si>
  <si>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</si>
  <si>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</si>
  <si>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</si>
  <si>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</si>
  <si>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</si>
  <si>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</si>
  <si>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</si>
  <si>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</si>
  <si>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</si>
  <si>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</si>
  <si>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</si>
  <si>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</si>
  <si>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</si>
  <si>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</si>
  <si>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</si>
  <si>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</si>
  <si>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</si>
  <si>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</si>
  <si>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</si>
  <si>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</si>
  <si>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</si>
  <si>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</si>
  <si>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</si>
  <si>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</si>
  <si>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</si>
  <si>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</si>
  <si>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</si>
  <si>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</si>
  <si>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</si>
  <si>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</si>
  <si>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</si>
  <si>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</si>
  <si>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</si>
  <si>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</si>
  <si>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</si>
  <si>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</si>
  <si>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</si>
  <si>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</si>
  <si>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</si>
  <si>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</si>
  <si>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</si>
  <si>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</si>
  <si>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</si>
  <si>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</si>
  <si>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</si>
  <si>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</si>
  <si>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</si>
  <si>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</si>
  <si>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</si>
  <si>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</si>
  <si>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</si>
  <si>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</si>
  <si>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</si>
  <si>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</si>
  <si>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</si>
  <si>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</si>
  <si>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</si>
  <si>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</si>
  <si>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</si>
  <si>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</si>
  <si>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</si>
  <si>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</si>
  <si>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</si>
  <si>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</si>
  <si>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</si>
  <si>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</si>
  <si>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</si>
  <si>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</si>
  <si>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</si>
  <si>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</si>
  <si>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</si>
  <si>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</si>
  <si>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</si>
  <si>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</si>
  <si>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</si>
  <si>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</si>
  <si>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</si>
  <si>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</si>
  <si>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</si>
  <si>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</si>
  <si>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</si>
  <si>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</si>
  <si>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</si>
  <si>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</si>
  <si>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</si>
  <si>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</si>
  <si>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</si>
  <si>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</si>
  <si>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</si>
  <si>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</si>
  <si>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</si>
  <si>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</si>
  <si>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</si>
  <si>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</si>
  <si>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</si>
  <si>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</si>
  <si>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</si>
  <si>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</si>
  <si>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</si>
  <si>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</si>
  <si>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</si>
  <si>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</si>
  <si>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</si>
  <si>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</si>
  <si>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</si>
  <si>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</si>
  <si>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</si>
  <si>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</si>
  <si>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</si>
  <si>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</si>
  <si>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</si>
  <si>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</si>
  <si>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</si>
  <si>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</si>
  <si>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</si>
  <si>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</si>
  <si>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</si>
  <si>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</si>
  <si>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</si>
  <si>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</si>
  <si>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</si>
  <si>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</si>
  <si>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</si>
  <si>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</si>
  <si>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</si>
  <si>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</si>
  <si>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</si>
  <si>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</si>
  <si>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</si>
  <si>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</si>
  <si>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</si>
  <si>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</si>
  <si>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</si>
  <si>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</si>
  <si>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</si>
  <si>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</si>
  <si>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</si>
  <si>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</si>
  <si>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</si>
  <si>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</si>
  <si>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</si>
  <si>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</si>
  <si>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</si>
  <si>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</si>
  <si>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</si>
  <si>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</si>
  <si>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</si>
  <si>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</si>
  <si>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</si>
  <si>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</si>
  <si>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</si>
  <si>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</si>
  <si>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</si>
  <si>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</si>
  <si>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</si>
  <si>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</si>
  <si>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</si>
  <si>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</si>
  <si>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</si>
  <si>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</si>
  <si>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</si>
  <si>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</si>
  <si>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</si>
  <si>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</si>
  <si>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</si>
  <si>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</si>
  <si>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</si>
  <si>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</si>
  <si>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</si>
  <si>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</si>
  <si>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</si>
  <si>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</si>
  <si>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</si>
  <si>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</si>
  <si>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</si>
  <si>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</si>
  <si>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</si>
  <si>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</si>
  <si>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</si>
  <si>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</si>
  <si>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</si>
  <si>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</si>
  <si>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</si>
  <si>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</si>
  <si>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</si>
  <si>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</si>
  <si>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</si>
  <si>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</si>
  <si>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</si>
  <si>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</si>
  <si>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</si>
  <si>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</si>
  <si>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</si>
  <si>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</si>
  <si>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</si>
  <si>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</si>
  <si>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</si>
  <si>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</si>
  <si>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</si>
  <si>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</si>
  <si>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</si>
  <si>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</si>
  <si>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</si>
  <si>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</si>
  <si>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</si>
  <si>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</si>
  <si>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</si>
  <si>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</si>
  <si>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</si>
  <si>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</si>
  <si>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</si>
  <si>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</si>
  <si>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</si>
  <si>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</si>
  <si>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</si>
  <si>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</si>
  <si>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</si>
  <si>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</si>
  <si>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</si>
  <si>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</si>
  <si>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</si>
  <si>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</si>
  <si>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</si>
  <si>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</si>
  <si>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</si>
  <si>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</si>
  <si>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</si>
  <si>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</si>
  <si>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</si>
  <si>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</si>
  <si>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</si>
  <si>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</si>
  <si>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</si>
  <si>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</si>
  <si>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</si>
  <si>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</si>
  <si>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</si>
  <si>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</si>
  <si>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</si>
  <si>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</si>
  <si>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</si>
  <si>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</si>
  <si>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</si>
  <si>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</si>
  <si>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</si>
  <si>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</si>
  <si>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</si>
  <si>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</si>
  <si>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</si>
  <si>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</si>
  <si>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</si>
  <si>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</si>
  <si>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</si>
  <si>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</si>
  <si>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</si>
  <si>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</si>
  <si>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</si>
  <si>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</si>
  <si>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</si>
  <si>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</si>
  <si>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</si>
  <si>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</si>
  <si>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</si>
  <si>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</si>
  <si>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</si>
  <si>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</si>
  <si>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</si>
  <si>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</si>
  <si>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</si>
  <si>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</si>
  <si>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</si>
  <si>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</si>
  <si>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</si>
  <si>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</si>
  <si>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</si>
  <si>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</si>
  <si>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</si>
  <si>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</si>
  <si>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</si>
  <si>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</si>
  <si>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</si>
  <si>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</si>
  <si>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</si>
  <si>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</si>
  <si>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</si>
  <si>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</si>
  <si>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</si>
  <si>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</si>
  <si>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</si>
  <si>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</si>
  <si>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</si>
  <si>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</si>
  <si>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</si>
  <si>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</si>
  <si>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</si>
  <si>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</si>
  <si>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</si>
  <si>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</si>
  <si>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</si>
  <si>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</si>
  <si>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</si>
  <si>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</si>
  <si>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</si>
  <si>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</si>
  <si>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</si>
  <si>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</si>
  <si>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</si>
  <si>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</si>
  <si>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</si>
  <si>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</si>
  <si>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</si>
  <si>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</si>
  <si>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</si>
  <si>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</si>
  <si>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</si>
  <si>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</si>
  <si>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</si>
  <si>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</si>
  <si>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</si>
  <si>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</si>
  <si>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</si>
  <si>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</si>
  <si>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</si>
  <si>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</si>
  <si>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</si>
  <si>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</si>
  <si>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</si>
  <si>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</si>
  <si>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</si>
  <si>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</si>
  <si>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</si>
  <si>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</si>
  <si>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</si>
  <si>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</si>
  <si>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</si>
  <si>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</si>
  <si>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</si>
  <si>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</si>
  <si>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</si>
  <si>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</si>
  <si>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</si>
  <si>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</si>
  <si>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</si>
  <si>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</si>
  <si>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</si>
  <si>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</si>
  <si>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</si>
  <si>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</si>
  <si>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</si>
  <si>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</si>
  <si>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</si>
  <si>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</si>
  <si>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</si>
  <si>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</si>
  <si>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</si>
  <si>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</si>
  <si>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</si>
  <si>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</si>
  <si>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</si>
  <si>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</si>
  <si>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</si>
  <si>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</si>
  <si>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</si>
  <si>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</si>
  <si>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</si>
  <si>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</si>
  <si>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</si>
  <si>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</si>
  <si>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</si>
  <si>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</si>
  <si>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</si>
  <si>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</si>
  <si>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</si>
  <si>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</si>
  <si>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</si>
  <si>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</si>
  <si>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</si>
  <si>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</si>
  <si>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</si>
  <si>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</si>
  <si>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</si>
  <si>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</si>
  <si>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</si>
  <si>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</si>
  <si>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</si>
  <si>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</si>
  <si>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</si>
  <si>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</si>
  <si>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</si>
  <si>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</si>
  <si>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</si>
  <si>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</si>
  <si>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</si>
  <si>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</si>
  <si>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</si>
  <si>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</si>
  <si>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</si>
  <si>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</si>
  <si>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</si>
  <si>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</si>
  <si>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</si>
  <si>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</si>
  <si>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</si>
  <si>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</si>
  <si>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</si>
  <si>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</si>
  <si>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</si>
  <si>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</si>
  <si>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</si>
  <si>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</si>
  <si>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</si>
  <si>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</si>
  <si>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</si>
  <si>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</si>
  <si>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</si>
  <si>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</si>
  <si>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</si>
  <si>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</si>
  <si>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</si>
  <si>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</si>
  <si>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</si>
  <si>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</si>
  <si>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</si>
  <si>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</si>
  <si>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</si>
  <si>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</si>
  <si>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</si>
  <si>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</si>
  <si>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</si>
  <si>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</si>
  <si>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</si>
  <si>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</si>
  <si>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</si>
  <si>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</si>
  <si>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</si>
  <si>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</si>
  <si>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</si>
  <si>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</si>
  <si>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</si>
  <si>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</si>
  <si>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</si>
  <si>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</si>
  <si>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</si>
  <si>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</si>
  <si>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</si>
  <si>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</si>
  <si>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</si>
  <si>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</si>
  <si>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</si>
  <si>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</si>
  <si>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</si>
  <si>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</si>
  <si>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</si>
  <si>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</si>
  <si>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</si>
  <si>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</si>
  <si>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</si>
  <si>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</si>
  <si>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</si>
  <si>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</si>
  <si>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</si>
  <si>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</si>
  <si>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</si>
  <si>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</si>
  <si>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</si>
  <si>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</si>
  <si>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</si>
  <si>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</si>
  <si>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</si>
  <si>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</si>
  <si>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</si>
  <si>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</si>
  <si>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</si>
  <si>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</si>
  <si>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</si>
  <si>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</si>
  <si>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</si>
  <si>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</si>
  <si>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</si>
  <si>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</si>
  <si>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</si>
  <si>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</si>
  <si>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</si>
  <si>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</si>
  <si>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</si>
  <si>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</si>
  <si>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</si>
  <si>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</si>
  <si>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</si>
  <si>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</si>
  <si>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</si>
  <si>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</si>
  <si>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</si>
  <si>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</si>
  <si>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</si>
  <si>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</si>
  <si>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</si>
  <si>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</si>
  <si>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</si>
  <si>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</si>
  <si>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</si>
  <si>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</si>
  <si>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</si>
  <si>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</si>
  <si>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</si>
  <si>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</si>
  <si>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</si>
  <si>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</si>
  <si>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</si>
  <si>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</si>
  <si>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</si>
  <si>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</si>
  <si>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</si>
  <si>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</si>
  <si>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</si>
  <si>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</si>
  <si>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</si>
  <si>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</si>
  <si>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</si>
  <si>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</si>
  <si>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</si>
  <si>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</si>
  <si>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</si>
  <si>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</si>
  <si>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</si>
  <si>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</si>
  <si>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</si>
  <si>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</si>
  <si>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</si>
  <si>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</si>
  <si>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</si>
  <si>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</si>
  <si>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</si>
  <si>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</si>
  <si>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</si>
  <si>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</si>
  <si>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</si>
  <si>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</si>
  <si>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</si>
  <si>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</si>
  <si>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</si>
  <si>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</si>
  <si>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</si>
  <si>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</si>
  <si>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</si>
  <si>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</si>
  <si>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</si>
  <si>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</si>
  <si>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</si>
  <si>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</si>
  <si>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</si>
  <si>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</si>
  <si>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</si>
  <si>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</si>
  <si>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</si>
  <si>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</si>
  <si>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</si>
  <si>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</si>
  <si>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</si>
  <si>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</si>
  <si>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</si>
  <si>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</si>
  <si>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</si>
  <si>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</si>
  <si>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</si>
  <si>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</si>
  <si>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</si>
  <si>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</si>
  <si>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</si>
  <si>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</si>
  <si>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</si>
  <si>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</si>
  <si>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</si>
  <si>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</si>
  <si>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</si>
  <si>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</si>
  <si>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</si>
  <si>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</si>
  <si>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</si>
  <si>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</si>
  <si>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</si>
  <si>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</si>
  <si>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</si>
  <si>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</si>
  <si>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</si>
  <si>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</si>
  <si>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</si>
  <si>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</si>
  <si>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</si>
  <si>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</si>
  <si>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</si>
  <si>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</si>
  <si>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</si>
  <si>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</si>
  <si>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</si>
  <si>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</si>
  <si>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</si>
  <si>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</si>
  <si>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</si>
  <si>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</si>
  <si>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</si>
  <si>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</si>
  <si>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</si>
  <si>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</si>
  <si>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</si>
  <si>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</si>
  <si>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</si>
  <si>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</si>
  <si>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</si>
  <si>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</si>
  <si>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</si>
  <si>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</si>
  <si>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</si>
  <si>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</si>
  <si>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</si>
  <si>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</si>
  <si>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</si>
  <si>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</si>
  <si>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</si>
  <si>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</si>
  <si>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</si>
  <si>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</si>
  <si>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</si>
  <si>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</si>
  <si>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</si>
  <si>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</si>
  <si>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</si>
  <si>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</si>
  <si>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</si>
  <si>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</si>
  <si>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</si>
  <si>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</si>
  <si>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</si>
  <si>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</si>
  <si>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</si>
  <si>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</si>
  <si>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</si>
  <si>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</si>
  <si>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</si>
  <si>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</si>
  <si>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</si>
  <si>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</si>
  <si>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</si>
  <si>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</si>
  <si>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</si>
  <si>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</si>
  <si>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</si>
  <si>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</si>
  <si>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</si>
  <si>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</si>
  <si>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</si>
  <si>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</si>
  <si>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</si>
  <si>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</si>
  <si>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</si>
  <si>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</si>
  <si>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</si>
  <si>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</si>
  <si>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</si>
  <si>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</si>
  <si>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</si>
  <si>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</si>
  <si>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</si>
  <si>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</si>
  <si>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</si>
  <si>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</si>
  <si>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</si>
  <si>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</si>
  <si>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</si>
  <si>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</si>
  <si>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</si>
  <si>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</si>
  <si>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</si>
  <si>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</si>
  <si>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</si>
  <si>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</si>
  <si>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</si>
  <si>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</si>
  <si>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</si>
  <si>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</si>
  <si>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</si>
  <si>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</si>
  <si>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</si>
  <si>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</si>
  <si>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</si>
  <si>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</si>
  <si>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</si>
  <si>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</si>
  <si>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</si>
  <si>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</si>
  <si>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</si>
  <si>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</si>
  <si>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</si>
  <si>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</si>
  <si>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</si>
  <si>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</si>
  <si>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</si>
  <si>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</si>
  <si>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</si>
  <si>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</si>
  <si>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</si>
  <si>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</si>
  <si>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</si>
  <si>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</si>
  <si>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</si>
  <si>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</si>
  <si>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</si>
  <si>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</si>
  <si>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</si>
  <si>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</si>
  <si>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</si>
  <si>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</si>
  <si>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</si>
  <si>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</si>
  <si>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</si>
  <si>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</si>
  <si>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</si>
  <si>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</si>
  <si>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</si>
  <si>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</si>
  <si>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</si>
  <si>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</si>
  <si>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</si>
  <si>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</si>
  <si>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</si>
  <si>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</si>
  <si>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</si>
  <si>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</si>
  <si>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</si>
  <si>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</si>
  <si>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</si>
  <si>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</si>
  <si>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</si>
  <si>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</si>
  <si>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</si>
  <si>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</si>
  <si>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</si>
  <si>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</si>
  <si>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</si>
  <si>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</si>
  <si>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</si>
  <si>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</si>
  <si>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</si>
  <si>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</si>
  <si>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</si>
  <si>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</si>
  <si>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</si>
  <si>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</si>
  <si>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</si>
  <si>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</si>
  <si>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</si>
  <si>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</si>
  <si>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</si>
  <si>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</si>
  <si>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</si>
  <si>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</si>
  <si>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</si>
  <si>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</si>
  <si>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</si>
  <si>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</si>
  <si>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</si>
  <si>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</si>
  <si>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</si>
  <si>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</si>
  <si>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</si>
  <si>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</si>
  <si>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</si>
  <si>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</si>
  <si>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</si>
  <si>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</si>
  <si>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</si>
  <si>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</si>
  <si>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</si>
  <si>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</si>
  <si>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</si>
  <si>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</si>
  <si>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</si>
  <si>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</si>
  <si>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</si>
  <si>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</si>
  <si>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</si>
  <si>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</si>
  <si>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</si>
  <si>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</si>
  <si>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</si>
  <si>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</si>
  <si>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</si>
  <si>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</si>
  <si>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</si>
  <si>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</si>
  <si>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</si>
  <si>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</si>
  <si>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</si>
  <si>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</si>
  <si>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</si>
  <si>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</si>
  <si>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</si>
  <si>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</si>
  <si>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</si>
  <si>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</si>
  <si>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</si>
  <si>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</si>
  <si>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</si>
  <si>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</si>
  <si>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</si>
  <si>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</si>
  <si>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</si>
  <si>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</si>
  <si>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</si>
  <si>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</si>
  <si>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</si>
  <si>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</si>
  <si>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</si>
  <si>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</si>
  <si>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</si>
  <si>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</si>
  <si>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</si>
  <si>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</si>
  <si>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</si>
  <si>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</si>
  <si>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</si>
  <si>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</si>
  <si>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</si>
  <si>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</si>
  <si>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</si>
  <si>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</si>
  <si>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</si>
  <si>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</si>
  <si>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</si>
  <si>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</si>
  <si>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</si>
  <si>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</si>
  <si>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</si>
  <si>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</si>
  <si>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</si>
  <si>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</si>
  <si>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</si>
  <si>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</si>
  <si>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</si>
  <si>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</si>
  <si>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</si>
  <si>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</si>
  <si>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</si>
  <si>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</si>
  <si>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</si>
  <si>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</si>
  <si>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</si>
  <si>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</si>
  <si>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</si>
  <si>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</si>
  <si>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</si>
  <si>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</si>
  <si>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</si>
  <si>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</si>
  <si>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</si>
  <si>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</si>
  <si>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</si>
  <si>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</si>
  <si>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</si>
  <si>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</si>
  <si>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</si>
  <si>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</si>
  <si>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</si>
  <si>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</si>
  <si>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</si>
  <si>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</si>
  <si>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</si>
  <si>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</si>
  <si>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</si>
  <si>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</si>
  <si>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</si>
  <si>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</si>
  <si>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</si>
  <si>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</si>
  <si>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</si>
  <si>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</si>
  <si>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</si>
  <si>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</si>
  <si>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</si>
  <si>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</si>
  <si>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</si>
  <si>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</si>
  <si>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</si>
  <si>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</si>
  <si>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</si>
  <si>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</si>
  <si>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</si>
  <si>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</si>
  <si>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</si>
  <si>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</si>
  <si>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</si>
  <si>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</si>
  <si>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</si>
  <si>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</si>
  <si>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</si>
  <si>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</si>
  <si>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</si>
  <si>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</si>
  <si>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</si>
  <si>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</si>
  <si>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</si>
  <si>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</si>
  <si>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</si>
  <si>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</si>
  <si>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</si>
  <si>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</si>
  <si>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</si>
  <si>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</si>
  <si>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</si>
  <si>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</si>
  <si>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</si>
  <si>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</si>
  <si>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</si>
  <si>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</si>
  <si>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</si>
  <si>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</si>
  <si>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</si>
  <si>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</si>
  <si>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</si>
  <si>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</si>
  <si>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</si>
  <si>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</si>
  <si>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</si>
  <si>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</si>
  <si>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</si>
  <si>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</si>
  <si>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</si>
  <si>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</si>
  <si>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</si>
  <si>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</si>
  <si>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</si>
  <si>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</si>
  <si>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</si>
  <si>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</si>
  <si>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</si>
  <si>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</si>
  <si>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</si>
  <si>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</si>
  <si>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</si>
  <si>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</si>
  <si>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</si>
  <si>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</si>
  <si>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</si>
  <si>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</si>
  <si>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</si>
  <si>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</si>
  <si>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</si>
  <si>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</si>
  <si>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</si>
  <si>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</si>
  <si>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</si>
  <si>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</si>
  <si>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</si>
  <si>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</si>
  <si>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</si>
  <si>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</si>
  <si>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</si>
  <si>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</si>
  <si>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</si>
  <si>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</si>
  <si>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</si>
  <si>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</si>
  <si>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</si>
  <si>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</si>
  <si>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</si>
  <si>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</si>
  <si>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</si>
  <si>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</si>
  <si>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</si>
  <si>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</si>
  <si>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</si>
  <si>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</si>
  <si>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</si>
  <si>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</si>
  <si>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</si>
  <si>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</si>
  <si>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</si>
  <si>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</si>
  <si>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</si>
  <si>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</si>
  <si>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</si>
  <si>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</si>
  <si>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</si>
  <si>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</si>
  <si>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</si>
  <si>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</si>
  <si>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</si>
  <si>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</si>
  <si>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</si>
  <si>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</si>
  <si>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</si>
  <si>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</si>
  <si>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</si>
  <si>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</si>
  <si>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</si>
  <si>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</si>
  <si>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</si>
  <si>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</si>
  <si>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</si>
  <si>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</si>
  <si>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</si>
  <si>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</si>
  <si>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</si>
  <si>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</si>
  <si>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</si>
  <si>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</si>
  <si>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</si>
  <si>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</si>
  <si>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</si>
  <si>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</si>
  <si>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</si>
  <si>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</si>
  <si>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</si>
  <si>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</si>
  <si>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</si>
  <si>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</si>
  <si>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</si>
  <si>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</si>
  <si>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</si>
  <si>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</si>
  <si>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</si>
  <si>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</si>
  <si>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</si>
  <si>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</si>
  <si>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</si>
  <si>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</si>
  <si>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</si>
  <si>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</si>
  <si>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</si>
  <si>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</si>
  <si>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</si>
  <si>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</si>
  <si>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</si>
  <si>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</si>
  <si>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</si>
  <si>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</si>
  <si>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</si>
  <si>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</si>
  <si>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</si>
  <si>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</si>
  <si>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</si>
  <si>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</si>
  <si>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</si>
  <si>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</si>
  <si>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</si>
  <si>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</si>
  <si>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</si>
  <si>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</si>
  <si>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</si>
  <si>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</si>
  <si>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</si>
  <si>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</si>
  <si>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</si>
  <si>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</si>
  <si>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</si>
  <si>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</si>
  <si>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</si>
  <si>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</si>
  <si>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</si>
  <si>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</si>
  <si>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</si>
  <si>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</si>
  <si>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</si>
  <si>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</si>
  <si>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</si>
  <si>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</si>
  <si>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</si>
  <si>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</si>
  <si>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</si>
  <si>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</si>
  <si>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</si>
  <si>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</si>
  <si>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</si>
  <si>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</si>
  <si>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</si>
  <si>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</si>
  <si>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</si>
  <si>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</si>
  <si>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</si>
  <si>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</si>
  <si>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</si>
  <si>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</si>
  <si>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</si>
  <si>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</si>
  <si>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</si>
  <si>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</si>
  <si>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</si>
  <si>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</si>
  <si>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</si>
  <si>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</si>
  <si>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</si>
  <si>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</si>
  <si>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</si>
  <si>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</si>
  <si>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</si>
  <si>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</si>
  <si>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</si>
  <si>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</si>
  <si>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</si>
  <si>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</si>
  <si>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</si>
  <si>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</si>
  <si>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</si>
  <si>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</si>
  <si>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</si>
  <si>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</si>
  <si>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</si>
  <si>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</si>
  <si>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</si>
  <si>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</si>
  <si>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</si>
  <si>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</si>
  <si>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</si>
  <si>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</si>
  <si>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</si>
  <si>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</si>
  <si>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</si>
  <si>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</si>
  <si>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</si>
  <si>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</si>
  <si>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</si>
  <si>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</si>
  <si>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</si>
  <si>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</si>
  <si>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</si>
  <si>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</si>
  <si>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</si>
  <si>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</si>
  <si>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</si>
  <si>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</si>
  <si>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</si>
  <si>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</si>
  <si>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</si>
  <si>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</si>
  <si>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</si>
  <si>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</si>
  <si>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</si>
  <si>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</si>
  <si>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</si>
  <si>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</si>
  <si>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</si>
  <si>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</si>
  <si>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</si>
  <si>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</si>
  <si>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</si>
  <si>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</si>
  <si>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</si>
  <si>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</si>
  <si>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</si>
  <si>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</si>
  <si>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</si>
  <si>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</si>
  <si>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</si>
  <si>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</si>
  <si>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</si>
  <si>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</si>
  <si>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</si>
  <si>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</si>
  <si>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</si>
  <si>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</si>
  <si>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</si>
  <si>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</si>
  <si>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</si>
  <si>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</si>
  <si>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</si>
  <si>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</si>
  <si>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</si>
  <si>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</si>
  <si>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</si>
  <si>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</si>
  <si>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</si>
  <si>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</si>
  <si>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</si>
  <si>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</si>
  <si>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</si>
  <si>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</si>
  <si>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</si>
  <si>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</si>
  <si>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</si>
  <si>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</si>
  <si>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</si>
  <si>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</si>
  <si>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</si>
  <si>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</si>
  <si>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</si>
  <si>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</si>
  <si>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</si>
  <si>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</si>
  <si>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</si>
  <si>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</si>
  <si>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</si>
  <si>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</si>
  <si>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</si>
  <si>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</si>
  <si>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</si>
  <si>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</si>
  <si>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</si>
  <si>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</si>
  <si>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</si>
  <si>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</si>
  <si>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</si>
  <si>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</si>
  <si>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</si>
  <si>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</si>
  <si>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</si>
  <si>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</si>
  <si>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</si>
  <si>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</si>
  <si>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</si>
  <si>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</si>
  <si>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</si>
  <si>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</si>
  <si>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</si>
  <si>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</si>
  <si>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</si>
  <si>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</si>
  <si>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</si>
  <si>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</si>
  <si>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</si>
  <si>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</si>
  <si>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</si>
  <si>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</si>
  <si>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</si>
  <si>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</si>
  <si>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</si>
  <si>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</si>
  <si>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</si>
  <si>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</si>
  <si>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</si>
  <si>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</si>
  <si>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</si>
  <si>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</si>
  <si>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</si>
  <si>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</si>
  <si>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</si>
  <si>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</si>
  <si>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</si>
  <si>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</si>
  <si>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</si>
  <si>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</si>
  <si>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</si>
  <si>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</si>
  <si>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</si>
  <si>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</si>
  <si>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</si>
  <si>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</si>
  <si>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</si>
  <si>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</si>
  <si>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</si>
  <si>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</si>
  <si>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</si>
  <si>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</si>
  <si>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</si>
  <si>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</si>
  <si>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</si>
  <si>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</si>
  <si>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</si>
  <si>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</si>
  <si>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</si>
  <si>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</si>
  <si>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</si>
  <si>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</si>
  <si>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</si>
  <si>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</si>
  <si>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</si>
  <si>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</si>
  <si>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</si>
  <si>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</si>
  <si>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</si>
  <si>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</si>
  <si>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</si>
  <si>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</si>
  <si>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</si>
  <si>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</si>
  <si>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</si>
  <si>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</si>
  <si>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</si>
  <si>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</si>
  <si>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</si>
  <si>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</si>
  <si>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</si>
  <si>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</si>
  <si>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</si>
  <si>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</si>
  <si>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</si>
  <si>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</si>
  <si>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</si>
  <si>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</si>
  <si>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</si>
  <si>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</si>
  <si>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</si>
  <si>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</si>
  <si>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</si>
  <si>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</si>
  <si>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</si>
  <si>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</si>
  <si>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</si>
  <si>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</si>
  <si>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</si>
  <si>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</si>
  <si>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</si>
  <si>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</si>
  <si>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</si>
  <si>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</si>
  <si>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</si>
  <si>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</si>
  <si>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</si>
  <si>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</si>
  <si>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</si>
  <si>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</si>
  <si>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</si>
  <si>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</si>
  <si>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</si>
  <si>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</si>
  <si>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</si>
  <si>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</si>
  <si>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</si>
  <si>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</si>
  <si>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</si>
  <si>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</si>
  <si>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</si>
  <si>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</si>
  <si>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</si>
  <si>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</si>
  <si>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</si>
  <si>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</si>
  <si>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</si>
  <si>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</si>
  <si>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</si>
  <si>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</si>
  <si>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</si>
  <si>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</si>
  <si>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</si>
  <si>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</si>
  <si>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</si>
  <si>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</si>
  <si>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</si>
  <si>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</si>
  <si>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</si>
  <si>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</si>
  <si>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</si>
  <si>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</si>
  <si>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</si>
  <si>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</si>
  <si>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</si>
  <si>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</si>
  <si>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</si>
  <si>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</si>
  <si>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</si>
  <si>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</si>
  <si>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</si>
  <si>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</si>
  <si>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</si>
  <si>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</si>
  <si>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</si>
  <si>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</si>
  <si>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</si>
  <si>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</si>
  <si>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</si>
  <si>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</si>
  <si>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</si>
  <si>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</si>
  <si>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</si>
  <si>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</si>
  <si>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</si>
  <si>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</si>
  <si>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</si>
  <si>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</si>
  <si>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</si>
  <si>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</si>
  <si>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</si>
  <si>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</si>
  <si>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</si>
  <si>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</si>
  <si>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</si>
  <si>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</si>
  <si>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</si>
  <si>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</si>
  <si>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</si>
  <si>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</si>
  <si>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</si>
  <si>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</si>
  <si>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</si>
  <si>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</si>
  <si>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</si>
  <si>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</si>
  <si>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</si>
  <si>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</si>
  <si>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</si>
  <si>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</si>
  <si>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</si>
  <si>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</si>
  <si>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</si>
  <si>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</si>
  <si>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</si>
  <si>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</si>
  <si>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</si>
  <si>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</si>
  <si>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</si>
  <si>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</si>
  <si>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</si>
  <si>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</si>
  <si>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</si>
  <si>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</si>
  <si>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</si>
  <si>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</si>
  <si>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</si>
  <si>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</si>
  <si>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</si>
  <si>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</si>
  <si>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</si>
  <si>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</si>
  <si>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</si>
  <si>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</si>
  <si>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</si>
  <si>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</si>
  <si>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</si>
  <si>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</si>
  <si>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</si>
  <si>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</si>
  <si>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</si>
  <si>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</si>
  <si>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</si>
  <si>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</si>
  <si>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</si>
  <si>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</si>
  <si>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</si>
  <si>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</si>
  <si>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</si>
  <si>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</si>
  <si>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</si>
  <si>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</si>
  <si>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</si>
  <si>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</si>
  <si>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</si>
  <si>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</si>
  <si>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</si>
  <si>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</si>
  <si>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</si>
  <si>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</si>
  <si>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</si>
  <si>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</si>
  <si>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</si>
  <si>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</si>
  <si>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</si>
  <si>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</si>
  <si>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</si>
  <si>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</si>
  <si>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</si>
  <si>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</si>
  <si>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</si>
  <si>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</si>
  <si>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</si>
  <si>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</si>
  <si>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</si>
  <si>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</si>
  <si>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</si>
  <si>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</si>
  <si>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</si>
  <si>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</si>
  <si>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</si>
  <si>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</si>
  <si>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</si>
  <si>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</si>
  <si>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</si>
  <si>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</si>
  <si>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</si>
  <si>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</si>
  <si>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</si>
  <si>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</si>
  <si>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</si>
  <si>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</si>
  <si>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</si>
  <si>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</si>
  <si>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</si>
  <si>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</si>
  <si>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</si>
  <si>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</si>
  <si>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</si>
  <si>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</si>
  <si>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</si>
  <si>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</si>
  <si>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</si>
  <si>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</si>
  <si>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</si>
  <si>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</si>
  <si>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</si>
  <si>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</si>
  <si>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</si>
  <si>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</si>
  <si>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</si>
  <si>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</si>
  <si>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</si>
  <si>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</si>
  <si>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</si>
  <si>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</si>
  <si>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</si>
  <si>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</si>
  <si>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</si>
  <si>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</si>
  <si>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</si>
  <si>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</si>
  <si>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</si>
  <si>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</si>
  <si>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</si>
  <si>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</si>
  <si>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</si>
  <si>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</si>
  <si>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</si>
  <si>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</si>
  <si>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</si>
  <si>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</si>
  <si>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</si>
  <si>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</si>
  <si>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</si>
  <si>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</si>
  <si>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</si>
  <si>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</si>
  <si>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</si>
  <si>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</si>
  <si>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</si>
  <si>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</si>
  <si>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</si>
  <si>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</si>
  <si>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</si>
  <si>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</si>
  <si>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</si>
  <si>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</si>
  <si>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</si>
  <si>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</si>
  <si>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</si>
  <si>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</si>
  <si>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</si>
  <si>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</si>
  <si>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</si>
  <si>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</si>
  <si>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</si>
  <si>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</si>
  <si>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</si>
  <si>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</si>
  <si>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</si>
  <si>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</si>
  <si>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</si>
  <si>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</si>
  <si>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</si>
  <si>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</si>
  <si>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</si>
  <si>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</si>
  <si>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</si>
  <si>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</si>
  <si>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</si>
  <si>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</si>
  <si>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</si>
  <si>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</si>
  <si>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</si>
  <si>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</si>
  <si>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</si>
  <si>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</si>
  <si>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</si>
  <si>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</si>
  <si>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</si>
  <si>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</si>
  <si>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</si>
  <si>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</si>
  <si>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</si>
  <si>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</si>
  <si>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</si>
  <si>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</si>
  <si>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</si>
  <si>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</si>
  <si>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</si>
  <si>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</si>
  <si>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</si>
  <si>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</si>
  <si>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</si>
  <si>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</si>
  <si>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</si>
  <si>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</si>
  <si>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</si>
  <si>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</si>
  <si>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</si>
  <si>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</si>
  <si>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</si>
  <si>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</si>
  <si>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</si>
  <si>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</si>
  <si>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</si>
  <si>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</si>
  <si>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</si>
  <si>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</si>
  <si>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</si>
  <si>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</si>
  <si>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</si>
  <si>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</si>
  <si>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</si>
  <si>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</si>
  <si>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</si>
  <si>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</si>
  <si>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</si>
  <si>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</si>
  <si>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</si>
  <si>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</si>
  <si>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</si>
  <si>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</si>
  <si>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</si>
  <si>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</si>
  <si>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</si>
  <si>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</si>
  <si>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</si>
  <si>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</si>
  <si>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</si>
  <si>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</si>
  <si>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</si>
  <si>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</si>
  <si>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</si>
  <si>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</si>
  <si>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</si>
  <si>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</si>
  <si>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</si>
  <si>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</si>
  <si>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</si>
  <si>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</si>
  <si>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</si>
  <si>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</si>
  <si>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</si>
  <si>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</si>
  <si>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</si>
  <si>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</si>
  <si>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</si>
  <si>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</si>
  <si>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</si>
  <si>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</si>
  <si>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</si>
  <si>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</si>
  <si>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</si>
  <si>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</si>
  <si>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</si>
  <si>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</si>
  <si>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</si>
  <si>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</si>
  <si>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</si>
  <si>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</si>
  <si>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</si>
  <si>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</si>
  <si>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</si>
  <si>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</si>
  <si>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</si>
  <si>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</si>
  <si>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</si>
  <si>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</si>
  <si>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</si>
  <si>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</si>
  <si>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</si>
  <si>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</si>
  <si>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</si>
  <si>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</si>
  <si>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</si>
  <si>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</si>
  <si>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</si>
  <si>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</si>
  <si>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</si>
  <si>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</si>
  <si>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</si>
  <si>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</si>
  <si>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</si>
  <si>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</si>
  <si>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</si>
  <si>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</si>
  <si>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</si>
  <si>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</si>
  <si>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</si>
  <si>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</si>
  <si>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</si>
  <si>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</si>
  <si>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</si>
  <si>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</si>
  <si>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</si>
  <si>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</si>
  <si>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</si>
  <si>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</si>
  <si>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</si>
  <si>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</si>
  <si>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</si>
  <si>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</si>
  <si>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</si>
  <si>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</si>
  <si>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</si>
  <si>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</si>
  <si>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</si>
  <si>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</si>
  <si>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</si>
  <si>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</si>
  <si>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</si>
  <si>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</si>
  <si>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</si>
  <si>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</si>
  <si>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</si>
  <si>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</si>
  <si>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</si>
  <si>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</si>
  <si>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</si>
  <si>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</si>
  <si>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</si>
  <si>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</si>
  <si>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</si>
  <si>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</si>
  <si>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</si>
  <si>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</si>
  <si>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</si>
  <si>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</si>
  <si>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</si>
  <si>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</si>
  <si>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</si>
  <si>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</si>
  <si>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</si>
  <si>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</si>
  <si>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</si>
  <si>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</si>
  <si>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</si>
  <si>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</si>
  <si>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</si>
  <si>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</si>
  <si>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</si>
  <si>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</si>
  <si>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</si>
  <si>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</si>
  <si>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</si>
  <si>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</si>
  <si>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</si>
  <si>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</si>
  <si>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</si>
  <si>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</si>
  <si>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</si>
  <si>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</si>
  <si>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</si>
  <si>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</si>
  <si>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</si>
  <si>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</si>
  <si>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</si>
  <si>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</si>
  <si>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</si>
  <si>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</si>
  <si>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</si>
  <si>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</si>
  <si>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</si>
  <si>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</si>
  <si>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</si>
  <si>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</si>
  <si>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</si>
  <si>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</si>
  <si>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</si>
  <si>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</si>
  <si>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</si>
  <si>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</si>
  <si>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</si>
  <si>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</si>
  <si>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</si>
  <si>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</si>
  <si>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</si>
  <si>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</si>
  <si>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</si>
  <si>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</si>
  <si>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</si>
  <si>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</si>
  <si>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</si>
  <si>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</si>
  <si>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</si>
  <si>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</si>
  <si>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</si>
  <si>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</si>
  <si>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</si>
  <si>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</si>
  <si>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</si>
  <si>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</si>
  <si>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</si>
  <si>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</si>
  <si>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</si>
  <si>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</si>
  <si>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</si>
  <si>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</si>
  <si>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</si>
  <si>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</si>
  <si>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</si>
  <si>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</si>
  <si>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</si>
  <si>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</si>
  <si>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</si>
  <si>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</si>
  <si>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</si>
  <si>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</si>
  <si>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</si>
  <si>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</si>
  <si>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</si>
  <si>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</si>
  <si>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</si>
  <si>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</si>
  <si>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</si>
  <si>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</si>
  <si>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</si>
  <si>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</si>
  <si>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</si>
  <si>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</si>
  <si>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</si>
  <si>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</si>
  <si>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</si>
  <si>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</si>
  <si>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</si>
  <si>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</si>
  <si>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</si>
  <si>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</si>
  <si>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</si>
  <si>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</si>
  <si>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</si>
  <si>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</si>
  <si>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</si>
  <si>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</si>
  <si>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</si>
  <si>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</si>
  <si>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</si>
  <si>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</si>
  <si>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</si>
  <si>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</si>
  <si>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</si>
  <si>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</si>
  <si>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</si>
  <si>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</si>
  <si>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</si>
  <si>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</si>
  <si>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</si>
  <si>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</si>
  <si>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</si>
  <si>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</si>
  <si>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</si>
  <si>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</si>
  <si>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</si>
  <si>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</si>
  <si>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</si>
  <si>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</si>
  <si>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</si>
  <si>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</si>
  <si>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</si>
  <si>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</si>
  <si>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</si>
  <si>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</si>
  <si>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</si>
  <si>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</si>
  <si>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</si>
  <si>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</si>
  <si>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</si>
  <si>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</si>
  <si>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</si>
  <si>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</si>
  <si>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</si>
  <si>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</si>
  <si>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</si>
  <si>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</si>
  <si>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</si>
  <si>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</si>
  <si>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</si>
  <si>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</si>
  <si>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</si>
  <si>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</si>
  <si>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</si>
  <si>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</si>
  <si>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</si>
  <si>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</si>
  <si>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</si>
  <si>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</si>
  <si>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</si>
  <si>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</si>
  <si>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</si>
  <si>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</si>
  <si>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</si>
  <si>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</si>
  <si>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</si>
  <si>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</si>
  <si>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</si>
  <si>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</si>
  <si>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</si>
  <si>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</si>
  <si>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</si>
  <si>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</si>
  <si>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</si>
  <si>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</si>
  <si>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</si>
  <si>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</si>
  <si>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</si>
  <si>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</si>
  <si>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</si>
  <si>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</si>
  <si>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</si>
  <si>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</si>
  <si>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</si>
  <si>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</si>
  <si>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</si>
  <si>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</si>
  <si>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</si>
  <si>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</si>
  <si>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</si>
  <si>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</si>
  <si>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</si>
  <si>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</si>
  <si>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</si>
  <si>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</si>
  <si>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</si>
  <si>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</si>
  <si>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</si>
  <si>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</si>
  <si>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</si>
  <si>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</si>
  <si>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</si>
  <si>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</si>
  <si>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</si>
  <si>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</si>
  <si>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</si>
  <si>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</si>
  <si>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</si>
  <si>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</si>
  <si>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</si>
  <si>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</si>
  <si>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</si>
  <si>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</si>
  <si>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</si>
  <si>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</si>
  <si>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</si>
  <si>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</si>
  <si>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</si>
  <si>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</si>
  <si>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</si>
  <si>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</si>
  <si>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</si>
  <si>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</si>
  <si>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</si>
  <si>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</si>
  <si>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</si>
  <si>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</si>
  <si>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</si>
  <si>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</si>
  <si>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</si>
  <si>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</si>
  <si>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</si>
  <si>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</si>
  <si>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</si>
  <si>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</si>
  <si>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</si>
  <si>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</si>
  <si>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</si>
  <si>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</si>
  <si>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</si>
  <si>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</si>
  <si>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</si>
  <si>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</si>
  <si>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</si>
  <si>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</si>
  <si>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</si>
  <si>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</si>
  <si>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</si>
  <si>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</si>
  <si>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</si>
  <si>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</si>
  <si>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</si>
  <si>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</si>
  <si>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</si>
  <si>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</si>
  <si>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</si>
  <si>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</si>
  <si>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</si>
  <si>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</si>
  <si>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</si>
  <si>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</si>
  <si>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</si>
  <si>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</si>
  <si>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</si>
  <si>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</si>
  <si>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</si>
  <si>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</si>
  <si>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</si>
  <si>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</si>
  <si>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</si>
  <si>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</si>
  <si>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</si>
  <si>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</si>
  <si>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</si>
  <si>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</si>
  <si>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</si>
  <si>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</si>
  <si>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</si>
  <si>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</si>
  <si>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</si>
  <si>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</si>
  <si>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</si>
  <si>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</si>
  <si>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</si>
  <si>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</si>
  <si>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</si>
  <si>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</si>
  <si>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</si>
  <si>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</si>
  <si>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</si>
  <si>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</si>
  <si>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</si>
  <si>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</si>
  <si>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</si>
  <si>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</si>
  <si>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</si>
  <si>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</si>
  <si>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</si>
  <si>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</si>
  <si>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</si>
  <si>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</si>
  <si>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</si>
  <si>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</si>
  <si>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</si>
  <si>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</si>
  <si>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</si>
  <si>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</si>
  <si>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</si>
  <si>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</si>
  <si>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</si>
  <si>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</si>
  <si>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</si>
  <si>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</si>
  <si>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</si>
  <si>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</si>
  <si>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</si>
  <si>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</si>
  <si>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</si>
  <si>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</si>
  <si>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</si>
  <si>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</si>
  <si>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</si>
  <si>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</si>
  <si>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</si>
  <si>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</si>
  <si>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</si>
  <si>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</si>
  <si>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</si>
  <si>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</si>
  <si>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</si>
  <si>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</si>
  <si>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</si>
  <si>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</si>
  <si>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</si>
  <si>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</si>
  <si>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</si>
  <si>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</si>
  <si>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</si>
  <si>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</si>
  <si>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</si>
  <si>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</si>
  <si>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</si>
  <si>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</si>
  <si>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</si>
  <si>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</si>
  <si>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</si>
  <si>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</si>
  <si>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</si>
  <si>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</si>
  <si>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</si>
  <si>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</si>
  <si>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</si>
  <si>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</si>
  <si>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</si>
  <si>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</si>
  <si>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</si>
  <si>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</si>
  <si>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</si>
  <si>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</si>
  <si>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</si>
  <si>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</si>
  <si>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</si>
  <si>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</si>
  <si>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</si>
  <si>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</si>
  <si>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</si>
  <si>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</si>
  <si>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</si>
  <si>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</si>
  <si>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</si>
  <si>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</si>
  <si>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</si>
  <si>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</si>
  <si>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</si>
  <si>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</si>
  <si>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</si>
  <si>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</si>
  <si>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</si>
  <si>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</si>
  <si>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</si>
  <si>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</si>
  <si>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</si>
  <si>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</si>
  <si>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</si>
  <si>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</si>
  <si>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</si>
  <si>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</si>
  <si>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</si>
  <si>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</si>
  <si>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</si>
  <si>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</si>
  <si>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</si>
  <si>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</si>
  <si>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</si>
  <si>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</si>
  <si>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</si>
  <si>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</si>
  <si>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</si>
  <si>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</si>
  <si>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</si>
  <si>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</si>
  <si>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</si>
  <si>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</si>
  <si>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</si>
  <si>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</si>
  <si>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</si>
  <si>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</si>
  <si>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</si>
  <si>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</si>
  <si>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</si>
  <si>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</si>
  <si>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</si>
  <si>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</si>
  <si>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</si>
  <si>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</si>
  <si>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</si>
  <si>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</si>
  <si>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</si>
  <si>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</si>
  <si>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</si>
  <si>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</si>
  <si>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</si>
  <si>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</si>
  <si>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</si>
  <si>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</si>
  <si>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</si>
  <si>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</si>
  <si>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</si>
  <si>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</si>
  <si>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</si>
  <si>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</si>
  <si>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</si>
  <si>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</si>
  <si>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</si>
  <si>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</si>
  <si>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</si>
  <si>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</si>
  <si>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</si>
  <si>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</si>
  <si>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</si>
  <si>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</si>
  <si>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</si>
  <si>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</si>
  <si>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</si>
  <si>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</si>
  <si>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</si>
  <si>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</si>
  <si>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</si>
  <si>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</si>
  <si>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</si>
  <si>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</si>
  <si>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</si>
  <si>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</si>
  <si>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</si>
  <si>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</si>
  <si>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</si>
  <si>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</si>
  <si>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</si>
  <si>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</si>
  <si>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</si>
  <si>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</si>
  <si>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</si>
  <si>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</si>
  <si>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</si>
  <si>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</si>
  <si>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</si>
  <si>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</si>
  <si>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</si>
  <si>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</si>
  <si>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</si>
  <si>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</si>
  <si>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</si>
  <si>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</si>
  <si>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</si>
  <si>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</si>
  <si>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</si>
  <si>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</si>
  <si>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</si>
  <si>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</si>
  <si>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</si>
  <si>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</si>
  <si>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</si>
  <si>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</si>
  <si>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</si>
  <si>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</si>
  <si>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</si>
  <si>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</si>
  <si>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</si>
  <si>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</si>
  <si>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</si>
  <si>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</si>
  <si>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</si>
  <si>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</si>
  <si>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</si>
  <si>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</si>
  <si>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</si>
  <si>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</si>
  <si>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</si>
  <si>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</si>
  <si>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</si>
  <si>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</si>
  <si>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</si>
  <si>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</si>
  <si>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</si>
  <si>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</si>
  <si>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</si>
  <si>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</si>
  <si>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</si>
  <si>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</si>
  <si>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</si>
  <si>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</si>
  <si>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</si>
  <si>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</si>
  <si>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</si>
  <si>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</si>
  <si>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</si>
  <si>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</si>
  <si>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</si>
  <si>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</si>
  <si>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</si>
  <si>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</si>
  <si>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</si>
  <si>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</si>
  <si>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</si>
  <si>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</si>
  <si>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</si>
  <si>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</si>
  <si>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</si>
  <si>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</si>
  <si>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</si>
  <si>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</si>
  <si>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</si>
  <si>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</si>
  <si>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</si>
  <si>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</si>
  <si>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</si>
  <si>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</si>
  <si>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</si>
  <si>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</si>
  <si>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</si>
  <si>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</si>
  <si>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</si>
  <si>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</si>
  <si>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</si>
  <si>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</si>
  <si>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</si>
  <si>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</si>
  <si>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</si>
  <si>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</si>
  <si>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</si>
  <si>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</si>
  <si>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</si>
  <si>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</si>
  <si>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</si>
  <si>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</si>
  <si>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</si>
  <si>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</si>
  <si>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</si>
  <si>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</si>
  <si>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</si>
  <si>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</si>
  <si>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</si>
  <si>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</si>
  <si>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</si>
  <si>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</si>
  <si>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</si>
  <si>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</si>
  <si>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</si>
  <si>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</si>
  <si>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</si>
  <si>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</si>
  <si>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</si>
  <si>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</si>
  <si>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</si>
  <si>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</si>
  <si>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</si>
  <si>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</si>
  <si>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</si>
  <si>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</si>
  <si>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</si>
  <si>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</si>
  <si>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</si>
  <si>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</si>
  <si>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</si>
  <si>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</si>
  <si>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</si>
  <si>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</si>
  <si>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</si>
  <si>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</si>
  <si>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</si>
  <si>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</si>
  <si>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</si>
  <si>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</si>
  <si>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</si>
  <si>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</si>
  <si>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</si>
  <si>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</si>
  <si>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</si>
  <si>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</si>
  <si>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</si>
  <si>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</si>
  <si>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</si>
  <si>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</si>
  <si>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</si>
  <si>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</si>
  <si>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</si>
  <si>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</si>
  <si>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</si>
  <si>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</si>
  <si>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</si>
  <si>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</si>
  <si>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</si>
  <si>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</si>
  <si>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</si>
  <si>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</si>
  <si>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</si>
  <si>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</si>
  <si>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</si>
  <si>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</si>
  <si>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</si>
  <si>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</si>
  <si>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</si>
  <si>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</si>
  <si>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</si>
  <si>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</si>
  <si>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</si>
  <si>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</si>
  <si>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</si>
  <si>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</si>
  <si>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</si>
  <si>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</si>
  <si>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</si>
  <si>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</si>
  <si>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</si>
  <si>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</si>
  <si>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</si>
  <si>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</si>
  <si>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</si>
  <si>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</si>
  <si>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</si>
  <si>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</si>
  <si>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</si>
  <si>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</si>
  <si>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</si>
  <si>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</si>
  <si>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</si>
  <si>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</si>
  <si>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</si>
  <si>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</si>
  <si>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</si>
  <si>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</si>
  <si>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</si>
  <si>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</si>
  <si>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</si>
  <si>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</si>
  <si>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</si>
  <si>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</si>
  <si>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</si>
  <si>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</si>
  <si>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</si>
  <si>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</si>
  <si>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</si>
  <si>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</si>
  <si>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</si>
  <si>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</si>
  <si>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</si>
  <si>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</si>
  <si>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</si>
  <si>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</si>
  <si>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</si>
  <si>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</si>
  <si>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</si>
  <si>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</si>
  <si>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</si>
  <si>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</si>
  <si>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</si>
  <si>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</si>
  <si>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</si>
  <si>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</si>
  <si>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</si>
  <si>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</si>
  <si>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</si>
  <si>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</si>
  <si>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</si>
  <si>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</si>
  <si>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</si>
  <si>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</si>
  <si>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</si>
  <si>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</si>
  <si>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</si>
  <si>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</si>
  <si>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</si>
  <si>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</si>
  <si>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</si>
  <si>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</si>
  <si>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</si>
  <si>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</si>
  <si>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</si>
  <si>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</si>
  <si>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</si>
  <si>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</si>
  <si>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</si>
  <si>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</si>
  <si>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</si>
  <si>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</si>
  <si>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</si>
  <si>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</si>
  <si>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</si>
  <si>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</si>
  <si>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</si>
  <si>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</si>
  <si>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</si>
  <si>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</si>
  <si>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</si>
  <si>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</si>
  <si>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</si>
  <si>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</si>
  <si>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</si>
  <si>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</si>
  <si>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</si>
  <si>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</si>
  <si>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</si>
  <si>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</si>
  <si>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</si>
  <si>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</si>
  <si>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</si>
  <si>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</si>
  <si>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</si>
  <si>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</si>
  <si>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</si>
  <si>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</si>
  <si>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</si>
  <si>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</si>
  <si>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</si>
  <si>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</si>
  <si>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</si>
  <si>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</si>
  <si>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</si>
  <si>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</si>
  <si>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</si>
  <si>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</si>
  <si>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</si>
  <si>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</si>
  <si>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</si>
  <si>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</si>
  <si>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</si>
  <si>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</si>
  <si>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</si>
  <si>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</si>
  <si>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</si>
  <si>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</si>
  <si>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</si>
  <si>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</si>
  <si>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</si>
  <si>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</si>
  <si>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</si>
  <si>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</si>
  <si>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</si>
  <si>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</si>
  <si>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</si>
  <si>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</si>
  <si>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</si>
  <si>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</si>
  <si>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</si>
  <si>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</si>
  <si>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</si>
  <si>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</si>
  <si>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</si>
  <si>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</si>
  <si>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</si>
  <si>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</si>
  <si>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</si>
  <si>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</si>
  <si>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</si>
  <si>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</si>
  <si>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</si>
  <si>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</si>
  <si>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</si>
  <si>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</si>
  <si>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</si>
  <si>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</si>
  <si>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</si>
  <si>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</si>
  <si>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</si>
  <si>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</si>
  <si>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</si>
  <si>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</si>
  <si>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</si>
  <si>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</si>
  <si>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</si>
  <si>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</si>
  <si>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</si>
  <si>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</si>
  <si>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</si>
  <si>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</si>
  <si>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</si>
  <si>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</si>
  <si>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</si>
  <si>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</si>
  <si>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</si>
  <si>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</si>
  <si>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</si>
  <si>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</si>
  <si>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</si>
  <si>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</si>
  <si>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</si>
  <si>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</si>
  <si>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</si>
  <si>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</si>
  <si>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</si>
  <si>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</si>
  <si>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</si>
  <si>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</si>
  <si>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</si>
  <si>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</si>
  <si>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</si>
  <si>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</si>
  <si>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</si>
  <si>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</si>
  <si>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</si>
  <si>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</si>
  <si>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</si>
  <si>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</si>
  <si>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</si>
  <si>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</si>
  <si>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</si>
  <si>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</si>
  <si>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</si>
  <si>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</si>
  <si>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</si>
  <si>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</si>
  <si>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</si>
  <si>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</si>
  <si>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</si>
  <si>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</si>
  <si>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</si>
  <si>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</si>
  <si>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</si>
  <si>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</si>
  <si>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</si>
  <si>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</si>
  <si>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</si>
  <si>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</si>
  <si>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</si>
  <si>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</si>
  <si>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</si>
  <si>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</si>
  <si>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</si>
  <si>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</si>
  <si>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</si>
  <si>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</si>
  <si>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</si>
  <si>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</si>
  <si>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</si>
  <si>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</si>
  <si>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</si>
  <si>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</si>
  <si>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</si>
  <si>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</si>
  <si>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</si>
  <si>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</si>
  <si>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</si>
  <si>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</si>
  <si>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</si>
  <si>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</si>
  <si>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</si>
  <si>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</si>
  <si>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</si>
  <si>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</si>
  <si>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</si>
  <si>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</si>
  <si>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</si>
  <si>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</si>
  <si>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</si>
  <si>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</si>
  <si>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</si>
  <si>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</si>
  <si>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</si>
  <si>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</si>
  <si>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</si>
  <si>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</si>
  <si>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</si>
  <si>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</si>
  <si>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</si>
  <si>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</si>
  <si>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</si>
  <si>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</si>
  <si>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</si>
  <si>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</si>
  <si>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</si>
  <si>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</si>
  <si>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</si>
  <si>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</si>
  <si>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</si>
  <si>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</si>
  <si>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</si>
  <si>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</si>
  <si>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</si>
  <si>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</si>
  <si>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</si>
  <si>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</si>
  <si>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</si>
  <si>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</si>
  <si>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</si>
  <si>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</si>
  <si>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</si>
  <si>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</si>
  <si>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</si>
  <si>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</si>
  <si>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</si>
  <si>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</si>
  <si>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</si>
  <si>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</si>
  <si>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</si>
  <si>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</si>
  <si>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</si>
  <si>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</si>
  <si>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</si>
  <si>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</si>
  <si>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</si>
  <si>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</si>
  <si>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</si>
  <si>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</si>
  <si>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</si>
  <si>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</si>
  <si>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</si>
  <si>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</si>
  <si>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</si>
  <si>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</si>
  <si>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</si>
  <si>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</si>
  <si>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</si>
  <si>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</si>
  <si>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</si>
  <si>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</si>
  <si>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</si>
  <si>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</si>
  <si>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</si>
  <si>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</si>
  <si>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</si>
  <si>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</si>
  <si>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</si>
  <si>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</si>
  <si>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</si>
  <si>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</si>
  <si>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</si>
  <si>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</si>
  <si>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</si>
  <si>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</si>
  <si>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</si>
  <si>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</si>
  <si>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</si>
  <si>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</si>
  <si>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</si>
  <si>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</si>
  <si>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</si>
  <si>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</si>
  <si>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</si>
  <si>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</si>
  <si>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</si>
  <si>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</si>
  <si>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</si>
  <si>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</si>
  <si>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</si>
  <si>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</si>
  <si>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</si>
  <si>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</si>
  <si>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</si>
  <si>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</si>
  <si>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</si>
  <si>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</si>
  <si>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</si>
  <si>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</si>
  <si>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</si>
  <si>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</si>
  <si>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</si>
  <si>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</si>
  <si>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</si>
  <si>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</si>
  <si>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</si>
  <si>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</si>
  <si>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</si>
  <si>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</si>
  <si>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</si>
  <si>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</si>
  <si>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</si>
  <si>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</si>
  <si>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</si>
  <si>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</si>
  <si>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</si>
  <si>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</si>
  <si>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</si>
  <si>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</si>
  <si>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</si>
  <si>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</si>
  <si>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</si>
  <si>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</si>
  <si>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</si>
  <si>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</si>
  <si>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</si>
  <si>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</si>
  <si>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</si>
  <si>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</si>
  <si>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</si>
  <si>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</si>
  <si>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</si>
  <si>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</si>
  <si>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</si>
  <si>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</si>
  <si>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</si>
  <si>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</si>
  <si>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</si>
  <si>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</si>
  <si>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</si>
  <si>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</si>
  <si>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</si>
  <si>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</si>
  <si>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</si>
  <si>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</si>
  <si>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</si>
  <si>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</si>
  <si>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</si>
  <si>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</si>
  <si>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</si>
  <si>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</si>
  <si>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</si>
  <si>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</si>
  <si>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</si>
  <si>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</si>
  <si>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</si>
  <si>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</si>
  <si>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</si>
  <si>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</si>
  <si>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</si>
  <si>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</si>
  <si>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</si>
  <si>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</si>
  <si>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</si>
  <si>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</si>
  <si>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</si>
  <si>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</si>
  <si>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</si>
  <si>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</si>
  <si>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</si>
  <si>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</si>
  <si>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</si>
  <si>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</si>
  <si>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</si>
  <si>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</si>
  <si>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</si>
  <si>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</si>
  <si>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</si>
  <si>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</si>
  <si>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</si>
  <si>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</si>
  <si>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</si>
  <si>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</si>
  <si>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</si>
  <si>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</si>
  <si>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</si>
  <si>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</si>
  <si>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</si>
  <si>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</si>
  <si>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</si>
  <si>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</si>
  <si>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</si>
  <si>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</si>
  <si>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</si>
  <si>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</si>
  <si>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</si>
  <si>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</si>
  <si>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</si>
  <si>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</si>
  <si>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</si>
  <si>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</si>
  <si>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</si>
  <si>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</si>
  <si>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</si>
  <si>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</si>
  <si>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</si>
  <si>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</si>
  <si>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</si>
  <si>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</si>
  <si>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</si>
  <si>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</si>
  <si>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</si>
  <si>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</si>
  <si>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</si>
  <si>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</si>
  <si>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</si>
  <si>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</si>
  <si>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</si>
  <si>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</si>
  <si>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</si>
  <si>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</si>
  <si>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</si>
  <si>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</si>
  <si>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</si>
  <si>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</si>
  <si>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</si>
  <si>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</si>
  <si>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</si>
  <si>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</si>
  <si>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</si>
  <si>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</si>
  <si>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</si>
  <si>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</si>
  <si>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</si>
  <si>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</si>
  <si>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</si>
  <si>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</si>
  <si>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</si>
  <si>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</si>
  <si>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</si>
  <si>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</si>
  <si>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</si>
  <si>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</si>
  <si>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</si>
  <si>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</si>
  <si>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</si>
  <si>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</si>
  <si>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</si>
  <si>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</si>
  <si>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</si>
  <si>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</si>
  <si>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</si>
  <si>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</si>
  <si>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</si>
  <si>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</si>
  <si>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</si>
  <si>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</si>
  <si>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</si>
  <si>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</si>
  <si>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</si>
  <si>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</si>
  <si>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</si>
  <si>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</si>
  <si>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</si>
  <si>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</si>
  <si>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</si>
  <si>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</si>
  <si>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</si>
  <si>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</si>
  <si>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</si>
  <si>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</si>
  <si>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</si>
  <si>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</si>
  <si>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</si>
  <si>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</si>
  <si>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</si>
  <si>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</si>
  <si>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</si>
  <si>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</si>
  <si>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</si>
  <si>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</si>
  <si>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</si>
  <si>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</si>
  <si>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</si>
  <si>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</si>
  <si>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</si>
  <si>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</si>
  <si>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</si>
  <si>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</si>
  <si>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</si>
  <si>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</si>
  <si>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</si>
  <si>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</si>
  <si>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</si>
  <si>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</si>
  <si>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</si>
  <si>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</si>
  <si>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</si>
  <si>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</si>
  <si>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</si>
  <si>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</si>
  <si>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</si>
  <si>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</si>
  <si>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</si>
  <si>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</si>
  <si>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</si>
  <si>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</si>
  <si>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</si>
  <si>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</si>
  <si>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</si>
  <si>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</si>
  <si>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</si>
  <si>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</si>
  <si>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</si>
  <si>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</si>
  <si>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</si>
  <si>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</si>
  <si>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</si>
  <si>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</si>
  <si>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</si>
  <si>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</si>
  <si>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</si>
  <si>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</si>
  <si>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</si>
  <si>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</si>
  <si>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</si>
  <si>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</si>
  <si>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</si>
  <si>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</si>
  <si>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</si>
  <si>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</si>
  <si>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</si>
  <si>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</si>
  <si>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</si>
  <si>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</si>
  <si>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</si>
  <si>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</si>
  <si>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</si>
  <si>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</si>
  <si>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</si>
  <si>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</si>
  <si>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</si>
  <si>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</si>
  <si>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</si>
  <si>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</si>
  <si>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</si>
  <si>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</si>
  <si>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</si>
  <si>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</si>
  <si>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</si>
  <si>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</si>
  <si>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</si>
  <si>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</si>
  <si>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</si>
  <si>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</si>
  <si>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</si>
  <si>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</si>
  <si>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</si>
  <si>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</si>
  <si>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</si>
  <si>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</si>
  <si>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</si>
  <si>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</si>
  <si>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</si>
  <si>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</si>
  <si>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</si>
  <si>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</si>
  <si>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</si>
  <si>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</si>
  <si>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</si>
  <si>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</si>
  <si>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</si>
  <si>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</si>
  <si>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</si>
  <si>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</si>
  <si>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</si>
  <si>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</si>
  <si>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</si>
  <si>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</si>
  <si>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</si>
  <si>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</si>
  <si>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</si>
  <si>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</si>
  <si>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</si>
  <si>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</si>
  <si>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</si>
  <si>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</si>
  <si>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</si>
  <si>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</si>
  <si>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</si>
  <si>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</si>
  <si>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</si>
  <si>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</si>
  <si>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</si>
  <si>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</si>
  <si>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</si>
  <si>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</si>
  <si>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</si>
  <si>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</si>
  <si>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</si>
  <si>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</si>
  <si>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</si>
  <si>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</si>
  <si>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</si>
  <si>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</si>
  <si>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</si>
  <si>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</si>
  <si>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</si>
  <si>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</si>
  <si>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</si>
  <si>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</si>
  <si>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</si>
  <si>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</si>
  <si>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</si>
  <si>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</si>
  <si>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</si>
  <si>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</si>
  <si>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</si>
  <si>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</si>
  <si>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</si>
  <si>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</si>
  <si>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</si>
  <si>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</si>
  <si>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</si>
  <si>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</si>
  <si>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</si>
  <si>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</si>
  <si>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</si>
  <si>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</si>
  <si>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</si>
  <si>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</si>
  <si>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</si>
  <si>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</si>
  <si>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</si>
  <si>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</si>
  <si>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</si>
  <si>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</si>
  <si>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</si>
  <si>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</si>
  <si>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</si>
  <si>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</si>
  <si>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</si>
  <si>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</si>
  <si>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</si>
  <si>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</si>
  <si>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</si>
  <si>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</si>
  <si>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</si>
  <si>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</si>
  <si>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</si>
  <si>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</si>
  <si>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</si>
  <si>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</si>
  <si>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</si>
  <si>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</si>
  <si>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</si>
  <si>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</si>
  <si>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</si>
  <si>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</si>
  <si>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</si>
  <si>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</si>
  <si>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</si>
  <si>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</si>
  <si>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</si>
  <si>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</si>
  <si>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</si>
  <si>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</si>
  <si>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</si>
  <si>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</si>
  <si>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</si>
  <si>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</si>
  <si>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</si>
  <si>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</si>
  <si>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</si>
  <si>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</si>
  <si>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</si>
  <si>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</si>
  <si>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</si>
  <si>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</si>
  <si>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</si>
  <si>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</si>
  <si>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</si>
  <si>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</si>
  <si>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</si>
  <si>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</si>
  <si>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</si>
  <si>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</si>
  <si>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</si>
  <si>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</si>
  <si>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</si>
  <si>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</si>
  <si>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</si>
  <si>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</si>
  <si>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</si>
  <si>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</si>
  <si>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</si>
  <si>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</si>
  <si>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</si>
  <si>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</si>
  <si>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</si>
  <si>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</si>
  <si>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</si>
  <si>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</si>
  <si>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</si>
  <si>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</si>
  <si>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</si>
  <si>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</si>
  <si>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</si>
  <si>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</si>
  <si>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</si>
  <si>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</si>
  <si>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</si>
  <si>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</si>
  <si>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</si>
  <si>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</si>
  <si>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</si>
  <si>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</si>
  <si>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</si>
  <si>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</si>
  <si>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</si>
  <si>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</si>
  <si>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</si>
  <si>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</si>
  <si>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</si>
  <si>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</si>
  <si>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</si>
  <si>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</si>
  <si>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</si>
  <si>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</si>
  <si>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</si>
  <si>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</si>
  <si>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</si>
  <si>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</si>
  <si>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</si>
  <si>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</si>
  <si>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</si>
  <si>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</si>
  <si>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</si>
  <si>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</si>
  <si>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</si>
  <si>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</si>
  <si>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</si>
  <si>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</si>
  <si>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</si>
  <si>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</si>
  <si>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</si>
  <si>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</si>
  <si>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</si>
  <si>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</si>
  <si>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</si>
  <si>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</si>
  <si>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</si>
  <si>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</si>
  <si>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</si>
  <si>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</si>
  <si>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</si>
  <si>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</si>
  <si>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</si>
  <si>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</si>
  <si>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</si>
  <si>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</si>
  <si>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</si>
  <si>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</si>
  <si>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</si>
  <si>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</si>
  <si>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</si>
  <si>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</si>
  <si>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</si>
  <si>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</si>
  <si>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</si>
  <si>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</si>
  <si>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</si>
  <si>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</si>
  <si>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</si>
  <si>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</si>
  <si>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</si>
  <si>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</si>
  <si>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</si>
  <si>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</si>
  <si>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</si>
  <si>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</si>
  <si>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</si>
  <si>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</si>
  <si>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</si>
  <si>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</si>
  <si>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</si>
  <si>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</si>
  <si>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</si>
  <si>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</si>
  <si>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</si>
  <si>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</si>
  <si>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</si>
  <si>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</si>
  <si>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</si>
  <si>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</si>
  <si>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</si>
  <si>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</si>
  <si>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</si>
  <si>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</si>
  <si>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</si>
  <si>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</si>
  <si>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</si>
  <si>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</si>
  <si>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</si>
  <si>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</si>
  <si>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</si>
  <si>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</si>
  <si>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</si>
  <si>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</si>
  <si>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</si>
  <si>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</si>
  <si>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</si>
  <si>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</si>
  <si>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</si>
  <si>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</si>
  <si>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</si>
  <si>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</si>
  <si>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</si>
  <si>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</si>
  <si>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</si>
  <si>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</si>
  <si>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</si>
  <si>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</si>
  <si>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</si>
  <si>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</si>
  <si>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</si>
  <si>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</si>
  <si>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</si>
  <si>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</si>
  <si>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</si>
  <si>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</si>
  <si>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</si>
  <si>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</si>
  <si>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</si>
  <si>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</si>
  <si>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</si>
  <si>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</si>
  <si>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</si>
  <si>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</si>
  <si>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</si>
  <si>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</si>
  <si>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</si>
  <si>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</si>
  <si>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</si>
  <si>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</si>
  <si>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</si>
  <si>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</si>
  <si>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</si>
  <si>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</si>
  <si>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</si>
  <si>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</si>
  <si>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</si>
  <si>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</si>
  <si>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</si>
  <si>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</si>
  <si>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</si>
  <si>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</si>
  <si>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</si>
  <si>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</si>
  <si>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</si>
  <si>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</si>
  <si>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</si>
  <si>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</si>
  <si>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</si>
  <si>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</si>
  <si>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</si>
  <si>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</si>
  <si>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</si>
  <si>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</si>
  <si>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</si>
  <si>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</si>
  <si>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</si>
  <si>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</si>
  <si>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</si>
  <si>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</si>
  <si>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</si>
  <si>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</si>
  <si>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</si>
  <si>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</si>
  <si>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</si>
  <si>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</si>
  <si>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</si>
  <si>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</si>
  <si>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</si>
  <si>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</si>
  <si>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</si>
  <si>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</si>
  <si>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</si>
  <si>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</si>
  <si>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</si>
  <si>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</si>
  <si>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</si>
  <si>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</si>
  <si>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</si>
  <si>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</si>
  <si>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</si>
  <si>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</si>
  <si>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</si>
  <si>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</si>
  <si>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</si>
  <si>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</si>
  <si>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</si>
  <si>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</si>
  <si>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</si>
  <si>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</si>
  <si>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</si>
  <si>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</si>
  <si>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</si>
  <si>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</si>
  <si>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</si>
  <si>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</si>
  <si>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</si>
  <si>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</si>
  <si>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</si>
  <si>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</si>
  <si>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</si>
  <si>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</si>
  <si>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</si>
  <si>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</si>
  <si>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</si>
  <si>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</si>
  <si>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</si>
  <si>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</si>
  <si>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</si>
  <si>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</si>
  <si>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</si>
  <si>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</si>
  <si>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</si>
  <si>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</si>
  <si>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</si>
  <si>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</si>
  <si>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</si>
  <si>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</si>
  <si>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</si>
  <si>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</si>
  <si>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</si>
  <si>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</si>
  <si>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</si>
  <si>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</si>
  <si>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</si>
  <si>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</si>
  <si>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</si>
  <si>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</si>
  <si>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</si>
  <si>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</si>
  <si>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</si>
  <si>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</si>
  <si>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</si>
  <si>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</si>
  <si>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</si>
  <si>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</si>
  <si>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</si>
  <si>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</si>
  <si>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</si>
  <si>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</si>
  <si>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</si>
  <si>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</si>
  <si>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</si>
  <si>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</si>
  <si>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</si>
  <si>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</si>
  <si>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</si>
  <si>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</si>
  <si>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</si>
  <si>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</si>
  <si>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</si>
  <si>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</si>
  <si>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</si>
  <si>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</si>
  <si>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</si>
  <si>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</si>
  <si>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</si>
  <si>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</si>
  <si>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</si>
  <si>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</si>
  <si>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</si>
  <si>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</si>
  <si>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</si>
  <si>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</si>
  <si>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</si>
  <si>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</si>
  <si>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</si>
  <si>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</si>
  <si>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</si>
  <si>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</si>
  <si>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</si>
  <si>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</si>
  <si>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</si>
  <si>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</si>
  <si>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</si>
  <si>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</si>
  <si>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</si>
  <si>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</si>
  <si>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</si>
  <si>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</si>
  <si>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</si>
  <si>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</si>
  <si>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</si>
  <si>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</si>
  <si>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</si>
  <si>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</si>
  <si>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</si>
  <si>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</si>
  <si>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</si>
  <si>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</si>
  <si>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</si>
  <si>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</si>
  <si>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</si>
  <si>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</si>
  <si>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</si>
  <si>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</si>
  <si>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</si>
  <si>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</si>
  <si>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</si>
  <si>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</si>
  <si>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</si>
  <si>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</si>
  <si>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</si>
  <si>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</si>
  <si>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</si>
  <si>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</si>
  <si>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</si>
  <si>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</si>
  <si>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</si>
  <si>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</si>
  <si>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</si>
  <si>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</si>
  <si>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</si>
  <si>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</si>
  <si>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</si>
  <si>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</si>
  <si>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</si>
  <si>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</si>
  <si>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</si>
  <si>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</si>
  <si>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</si>
  <si>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</si>
  <si>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</si>
  <si>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</si>
  <si>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</si>
  <si>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</si>
  <si>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</si>
  <si>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</si>
  <si>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</si>
  <si>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</si>
  <si>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</si>
  <si>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</si>
  <si>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</si>
  <si>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</si>
  <si>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</si>
  <si>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</si>
  <si>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</si>
  <si>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</si>
  <si>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</si>
  <si>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</si>
  <si>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</si>
  <si>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</si>
  <si>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</si>
  <si>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</si>
  <si>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</si>
  <si>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</si>
  <si>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</si>
  <si>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</si>
  <si>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</si>
  <si>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</si>
  <si>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</si>
  <si>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</si>
  <si>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</si>
  <si>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</si>
  <si>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</si>
  <si>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</si>
  <si>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</si>
  <si>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</si>
  <si>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</si>
  <si>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</si>
  <si>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</si>
  <si>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</si>
  <si>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</si>
  <si>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</si>
  <si>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</si>
  <si>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</si>
  <si>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</si>
  <si>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</si>
  <si>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</si>
  <si>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</si>
  <si>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</si>
  <si>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</si>
  <si>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</si>
  <si>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</si>
  <si>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</si>
  <si>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</si>
  <si>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</si>
  <si>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</si>
  <si>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</si>
  <si>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</si>
  <si>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</si>
  <si>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</si>
  <si>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</si>
  <si>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</si>
  <si>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</si>
  <si>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</si>
  <si>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</si>
  <si>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</si>
  <si>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</si>
  <si>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</si>
  <si>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</si>
  <si>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</si>
  <si>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</si>
  <si>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</si>
  <si>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</si>
  <si>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</si>
  <si>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</si>
  <si>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</si>
  <si>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</si>
  <si>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</si>
  <si>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</si>
  <si>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</si>
  <si>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</si>
  <si>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</si>
  <si>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</si>
  <si>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</si>
  <si>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</si>
  <si>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</si>
  <si>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</si>
  <si>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</si>
  <si>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</si>
  <si>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</si>
  <si>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</si>
  <si>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</si>
  <si>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</si>
  <si>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</si>
  <si>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</si>
  <si>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</si>
  <si>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</si>
  <si>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</si>
  <si>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</si>
  <si>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</si>
  <si>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</si>
  <si>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</si>
  <si>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</si>
  <si>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</si>
  <si>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</si>
  <si>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</si>
  <si>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</si>
  <si>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</si>
  <si>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</si>
  <si>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</si>
  <si>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</si>
  <si>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</si>
  <si>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</si>
  <si>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</si>
  <si>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</si>
  <si>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</si>
  <si>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</si>
  <si>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</si>
  <si>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</si>
  <si>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</si>
  <si>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</si>
  <si>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</si>
  <si>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</si>
  <si>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</si>
  <si>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</si>
  <si>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</si>
  <si>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</si>
  <si>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</si>
  <si>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</si>
  <si>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</si>
  <si>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</si>
  <si>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</si>
  <si>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</si>
  <si>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</si>
  <si>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</si>
  <si>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</si>
  <si>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</si>
  <si>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</si>
  <si>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</si>
  <si>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</si>
  <si>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</si>
  <si>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</si>
  <si>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</si>
  <si>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</si>
  <si>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</si>
  <si>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</si>
  <si>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</si>
  <si>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</si>
  <si>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</si>
  <si>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</si>
  <si>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</si>
  <si>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</si>
  <si>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</si>
  <si>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</si>
  <si>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</si>
  <si>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</si>
  <si>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</si>
  <si>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</si>
  <si>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</si>
  <si>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</si>
  <si>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</si>
  <si>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</si>
  <si>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</si>
  <si>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</si>
  <si>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</si>
  <si>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</si>
  <si>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</si>
  <si>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</si>
  <si>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</si>
  <si>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</si>
  <si>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</si>
  <si>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</si>
  <si>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</si>
  <si>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</si>
  <si>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</si>
  <si>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</si>
  <si>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</si>
  <si>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</si>
  <si>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</si>
  <si>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</si>
  <si>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</si>
  <si>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</si>
  <si>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</si>
  <si>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</si>
  <si>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</si>
  <si>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</si>
  <si>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</si>
  <si>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</si>
  <si>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</si>
  <si>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</si>
  <si>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</si>
  <si>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</si>
  <si>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</si>
  <si>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</si>
  <si>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</si>
  <si>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</si>
  <si>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</si>
  <si>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</si>
  <si>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</si>
  <si>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</si>
  <si>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</si>
  <si>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</si>
  <si>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</si>
  <si>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</si>
  <si>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</si>
  <si>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</si>
  <si>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</si>
  <si>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</si>
  <si>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</si>
  <si>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</si>
  <si>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</si>
  <si>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</si>
  <si>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</si>
  <si>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</si>
  <si>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</si>
  <si>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</si>
  <si>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</si>
  <si>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</si>
  <si>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</si>
  <si>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</si>
  <si>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</si>
  <si>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</si>
  <si>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</si>
  <si>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</si>
  <si>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</si>
  <si>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</si>
  <si>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</si>
  <si>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</si>
  <si>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</si>
  <si>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</si>
  <si>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</si>
  <si>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</si>
  <si>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</si>
  <si>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</si>
  <si>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</si>
  <si>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</si>
  <si>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</si>
  <si>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</si>
  <si>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</si>
  <si>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</si>
  <si>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</si>
  <si>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</si>
  <si>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</si>
  <si>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</si>
  <si>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</si>
  <si>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</si>
  <si>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</si>
  <si>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</si>
  <si>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</si>
  <si>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</si>
  <si>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</si>
  <si>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</si>
  <si>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</si>
  <si>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</si>
  <si>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</si>
  <si>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</si>
  <si>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</si>
  <si>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</si>
  <si>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</si>
  <si>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</si>
  <si>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</si>
  <si>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</si>
  <si>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</si>
  <si>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</si>
  <si>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</si>
  <si>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</si>
  <si>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</si>
  <si>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</si>
  <si>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</si>
  <si>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</si>
  <si>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</si>
  <si>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</si>
  <si>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</si>
  <si>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</si>
  <si>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</si>
  <si>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</si>
  <si>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</si>
  <si>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</si>
  <si>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</si>
  <si>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</si>
  <si>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</si>
  <si>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</si>
  <si>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</si>
  <si>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</si>
  <si>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</si>
  <si>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</si>
  <si>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</si>
  <si>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</si>
  <si>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</si>
  <si>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</si>
  <si>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</si>
  <si>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</si>
  <si>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</si>
  <si>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</si>
  <si>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</si>
  <si>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</si>
  <si>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</si>
  <si>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</si>
  <si>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</si>
  <si>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</si>
  <si>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</si>
  <si>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</si>
  <si>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</si>
  <si>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</si>
  <si>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</si>
  <si>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</si>
  <si>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</si>
  <si>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</si>
  <si>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</si>
  <si>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</si>
  <si>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</si>
  <si>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</si>
  <si>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</si>
  <si>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</si>
  <si>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</si>
  <si>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</si>
  <si>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</si>
  <si>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</si>
  <si>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</si>
  <si>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</si>
  <si>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</si>
  <si>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</si>
  <si>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</si>
  <si>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</si>
  <si>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</si>
  <si>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</si>
  <si>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</si>
  <si>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</si>
  <si>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</si>
  <si>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</si>
  <si>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</si>
  <si>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</si>
  <si>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</si>
  <si>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</si>
  <si>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</si>
  <si>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</si>
  <si>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</si>
  <si>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</si>
  <si>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</si>
  <si>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</si>
  <si>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</si>
  <si>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</si>
  <si>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</si>
  <si>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</si>
  <si>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</si>
  <si>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</si>
  <si>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</si>
  <si>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</si>
  <si>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</si>
  <si>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</si>
  <si>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</si>
  <si>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</si>
  <si>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</si>
  <si>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</si>
  <si>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</si>
  <si>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</si>
  <si>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</si>
  <si>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</si>
  <si>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</si>
  <si>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</si>
  <si>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</si>
  <si>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</si>
  <si>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</si>
  <si>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</si>
  <si>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</si>
  <si>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</si>
  <si>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</si>
  <si>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</si>
  <si>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</si>
  <si>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</si>
  <si>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</si>
  <si>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</si>
  <si>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</si>
  <si>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</si>
  <si>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</si>
  <si>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</si>
  <si>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</si>
  <si>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</si>
  <si>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</si>
  <si>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</si>
  <si>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</si>
  <si>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</si>
  <si>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</si>
  <si>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</si>
  <si>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</si>
  <si>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</si>
  <si>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</si>
  <si>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</si>
  <si>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</si>
  <si>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</si>
  <si>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</si>
  <si>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</si>
  <si>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</si>
  <si>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</si>
  <si>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</si>
  <si>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</si>
  <si>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</si>
  <si>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</si>
  <si>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</si>
  <si>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</si>
  <si>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</si>
  <si>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</si>
  <si>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</si>
  <si>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</si>
  <si>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</si>
  <si>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</si>
  <si>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</si>
  <si>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</si>
  <si>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</si>
  <si>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</si>
  <si>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</si>
  <si>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</si>
  <si>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</si>
  <si>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</si>
  <si>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</si>
  <si>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</si>
  <si>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</si>
  <si>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</si>
  <si>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</si>
  <si>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</si>
  <si>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</si>
  <si>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</si>
  <si>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</si>
  <si>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</si>
  <si>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</si>
  <si>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</si>
  <si>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</si>
  <si>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</si>
  <si>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</si>
  <si>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</si>
  <si>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</si>
  <si>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</si>
  <si>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</si>
  <si>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</si>
  <si>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</si>
  <si>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</si>
  <si>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</si>
  <si>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</si>
  <si>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</si>
  <si>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</si>
  <si>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</si>
  <si>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</si>
  <si>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</si>
  <si>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</si>
  <si>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</si>
  <si>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</si>
  <si>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</si>
  <si>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</si>
  <si>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</si>
  <si>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</si>
  <si>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</si>
  <si>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</si>
  <si>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</si>
  <si>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</si>
  <si>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</si>
  <si>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</si>
  <si>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</si>
  <si>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</si>
  <si>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</si>
  <si>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</si>
  <si>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</si>
  <si>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</si>
  <si>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</si>
  <si>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</si>
  <si>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</si>
  <si>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</si>
  <si>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</si>
  <si>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</si>
  <si>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</si>
  <si>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</si>
  <si>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</si>
  <si>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</si>
  <si>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</si>
  <si>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</si>
  <si>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</si>
  <si>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</si>
  <si>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</si>
  <si>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</si>
  <si>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</si>
  <si>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</si>
  <si>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</si>
  <si>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</si>
  <si>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</si>
  <si>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</si>
  <si>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</si>
  <si>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</si>
  <si>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</si>
  <si>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</si>
  <si>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</si>
  <si>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</si>
  <si>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</si>
  <si>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</si>
  <si>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</si>
  <si>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</si>
  <si>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</si>
  <si>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</si>
  <si>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</si>
  <si>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</si>
  <si>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</si>
  <si>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</si>
  <si>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</si>
  <si>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</si>
  <si>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</si>
  <si>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</si>
  <si>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</si>
  <si>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</si>
  <si>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</si>
  <si>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</si>
  <si>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</si>
  <si>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</si>
  <si>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</si>
  <si>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</si>
  <si>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</si>
  <si>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</si>
  <si>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</si>
  <si>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</si>
  <si>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</si>
  <si>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</si>
  <si>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</si>
  <si>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</si>
  <si>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</si>
  <si>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</si>
  <si>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</si>
  <si>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</si>
  <si>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</si>
  <si>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</si>
  <si>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</si>
  <si>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</si>
  <si>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</si>
  <si>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</si>
  <si>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</si>
  <si>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</si>
  <si>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</si>
  <si>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</si>
  <si>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</si>
  <si>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</si>
  <si>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</si>
  <si>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</si>
  <si>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</si>
  <si>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</si>
  <si>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</si>
  <si>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</si>
  <si>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</si>
  <si>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</si>
  <si>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</si>
  <si>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</si>
  <si>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</si>
  <si>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</si>
  <si>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</si>
  <si>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</si>
  <si>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</si>
  <si>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</si>
  <si>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</si>
  <si>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</si>
  <si>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</si>
  <si>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</si>
  <si>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</si>
  <si>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</si>
  <si>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</si>
  <si>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</si>
  <si>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</si>
  <si>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</si>
  <si>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</si>
  <si>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</si>
  <si>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</si>
  <si>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</si>
  <si>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</si>
  <si>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</si>
  <si>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</si>
  <si>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</si>
  <si>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</si>
  <si>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</si>
  <si>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</si>
  <si>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</si>
  <si>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</si>
  <si>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</si>
  <si>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</si>
  <si>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</si>
  <si>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</si>
  <si>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</si>
  <si>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</si>
  <si>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</si>
  <si>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</si>
  <si>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</si>
  <si>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</si>
  <si>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</si>
  <si>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</si>
  <si>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</si>
  <si>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</si>
  <si>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</si>
  <si>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</si>
  <si>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</si>
  <si>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</si>
  <si>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</si>
  <si>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</si>
  <si>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</si>
  <si>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</si>
  <si>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</si>
  <si>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</si>
  <si>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</si>
  <si>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</si>
  <si>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</si>
  <si>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</si>
  <si>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</si>
  <si>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</si>
  <si>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</si>
  <si>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</si>
  <si>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</si>
  <si>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</si>
  <si>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</si>
  <si>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</si>
  <si>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</si>
  <si>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</si>
  <si>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</si>
  <si>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</si>
  <si>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</si>
  <si>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</si>
  <si>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</si>
  <si>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</si>
  <si>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</si>
  <si>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</si>
  <si>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</si>
  <si>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</si>
  <si>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</si>
  <si>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</si>
  <si>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</si>
  <si>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</si>
  <si>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</si>
  <si>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</si>
  <si>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</si>
  <si>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</si>
  <si>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</si>
  <si>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</si>
  <si>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</si>
  <si>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</si>
  <si>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</si>
  <si>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</si>
  <si>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</si>
  <si>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</si>
  <si>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</si>
  <si>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</si>
  <si>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</si>
  <si>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</si>
  <si>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</si>
  <si>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</si>
  <si>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</si>
  <si>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</si>
  <si>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</si>
  <si>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</si>
  <si>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</si>
  <si>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</si>
  <si>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</si>
  <si>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</si>
  <si>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</si>
  <si>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</si>
  <si>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</si>
  <si>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</si>
  <si>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</si>
  <si>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</si>
  <si>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</si>
  <si>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</si>
  <si>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</si>
  <si>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</si>
  <si>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</si>
  <si>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</si>
  <si>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</si>
  <si>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</si>
  <si>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</si>
  <si>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</si>
  <si>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</si>
  <si>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</si>
  <si>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</si>
  <si>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</si>
  <si>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</si>
  <si>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</si>
  <si>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</si>
  <si>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</si>
  <si>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</si>
  <si>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</si>
  <si>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</si>
  <si>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</si>
  <si>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</si>
  <si>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</si>
  <si>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</si>
  <si>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</si>
  <si>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</si>
  <si>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</si>
  <si>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</si>
  <si>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</si>
  <si>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</si>
  <si>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</si>
  <si>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</si>
  <si>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</si>
  <si>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</si>
  <si>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</si>
  <si>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</si>
  <si>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</si>
  <si>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</si>
  <si>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</si>
  <si>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</si>
  <si>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</si>
  <si>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</si>
  <si>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</si>
  <si>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</si>
  <si>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</si>
  <si>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</si>
  <si>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</si>
  <si>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</si>
  <si>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</si>
  <si>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</si>
  <si>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</si>
  <si>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</si>
  <si>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</si>
  <si>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</si>
  <si>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</si>
  <si>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</si>
  <si>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</si>
  <si>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</si>
  <si>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</si>
  <si>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</si>
  <si>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</si>
  <si>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</si>
  <si>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</si>
  <si>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</si>
  <si>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</si>
  <si>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</si>
  <si>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</si>
  <si>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</si>
  <si>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</si>
  <si>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</si>
  <si>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</si>
  <si>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</si>
  <si>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</si>
  <si>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</si>
  <si>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</si>
  <si>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</si>
  <si>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</si>
  <si>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</si>
  <si>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</si>
  <si>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</si>
  <si>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</si>
  <si>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</si>
  <si>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</si>
  <si>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</si>
  <si>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</si>
  <si>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</si>
  <si>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</si>
  <si>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</si>
  <si>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</si>
  <si>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</si>
  <si>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</si>
  <si>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</si>
  <si>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</si>
  <si>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</si>
  <si>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</si>
  <si>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</si>
  <si>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</si>
  <si>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</si>
  <si>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</si>
  <si>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</si>
  <si>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</si>
  <si>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</si>
  <si>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</si>
  <si>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</si>
  <si>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</si>
  <si>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</si>
  <si>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</si>
  <si>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</si>
  <si>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</si>
  <si>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</si>
  <si>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</si>
  <si>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</si>
  <si>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</si>
  <si>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</si>
  <si>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</si>
  <si>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</si>
  <si>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</si>
  <si>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</si>
  <si>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</si>
  <si>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</si>
  <si>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</si>
  <si>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</si>
  <si>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</si>
  <si>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</si>
  <si>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</si>
  <si>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</si>
  <si>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</si>
  <si>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</si>
  <si>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</si>
  <si>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</si>
  <si>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</si>
  <si>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</si>
  <si>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</si>
  <si>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</si>
  <si>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</si>
  <si>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</si>
  <si>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</si>
  <si>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</si>
  <si>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</si>
  <si>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</si>
  <si>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</si>
  <si>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</si>
  <si>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</si>
  <si>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</si>
  <si>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</si>
  <si>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</si>
  <si>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</si>
  <si>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</si>
  <si>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</si>
  <si>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</si>
  <si>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</si>
  <si>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</si>
  <si>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</si>
  <si>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</si>
  <si>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</si>
  <si>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</si>
  <si>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</si>
  <si>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</si>
  <si>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</si>
  <si>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</si>
  <si>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</si>
  <si>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</si>
  <si>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</si>
  <si>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</si>
  <si>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</si>
  <si>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</si>
  <si>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</si>
  <si>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</si>
  <si>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</si>
  <si>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</si>
  <si>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</si>
  <si>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</si>
  <si>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</si>
  <si>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</si>
  <si>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</si>
  <si>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</si>
  <si>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</si>
  <si>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</si>
  <si>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</si>
  <si>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</si>
  <si>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</si>
  <si>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</si>
  <si>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</si>
  <si>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</si>
  <si>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</si>
  <si>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</si>
  <si>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</si>
  <si>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</si>
  <si>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</si>
  <si>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</si>
  <si>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</si>
  <si>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</si>
  <si>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</si>
  <si>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</si>
  <si>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</si>
  <si>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</si>
  <si>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</si>
  <si>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</si>
  <si>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</si>
  <si>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</si>
  <si>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</si>
  <si>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</si>
  <si>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</si>
  <si>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</si>
  <si>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</si>
  <si>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</si>
  <si>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</si>
  <si>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</si>
  <si>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</si>
  <si>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</si>
  <si>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</si>
  <si>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</si>
  <si>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</si>
  <si>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</si>
  <si>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</si>
  <si>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</si>
  <si>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</si>
  <si>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</si>
  <si>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</si>
  <si>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</si>
  <si>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</si>
  <si>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</si>
  <si>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</si>
  <si>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</si>
  <si>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</si>
  <si>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</si>
  <si>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</si>
  <si>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</si>
  <si>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</si>
  <si>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</si>
  <si>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</si>
  <si>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</si>
  <si>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</si>
  <si>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</si>
  <si>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</si>
  <si>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</si>
  <si>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</si>
  <si>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</si>
  <si>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</si>
  <si>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</si>
  <si>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</si>
  <si>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</si>
  <si>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</si>
  <si>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</si>
  <si>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</si>
  <si>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</si>
  <si>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</si>
  <si>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</si>
  <si>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</si>
  <si>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</si>
  <si>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</si>
  <si>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</si>
  <si>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</si>
  <si>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</si>
  <si>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</si>
  <si>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</si>
  <si>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</si>
  <si>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</si>
  <si>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</si>
  <si>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</si>
  <si>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</si>
  <si>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</si>
  <si>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</si>
  <si>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</si>
  <si>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</si>
  <si>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</si>
  <si>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</si>
  <si>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</si>
  <si>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</si>
  <si>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</si>
  <si>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</si>
  <si>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</si>
  <si>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</si>
  <si>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</si>
  <si>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</si>
  <si>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</si>
  <si>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</si>
  <si>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</si>
  <si>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</si>
  <si>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</si>
  <si>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</si>
  <si>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</si>
  <si>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</si>
  <si>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</si>
  <si>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</si>
  <si>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</si>
  <si>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</si>
  <si>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</si>
  <si>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</si>
  <si>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</si>
  <si>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</si>
  <si>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</si>
  <si>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</si>
  <si>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</si>
  <si>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</si>
  <si>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</si>
  <si>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</si>
  <si>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</si>
  <si>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</si>
  <si>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</si>
  <si>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</si>
  <si>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</si>
  <si>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</si>
  <si>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</si>
  <si>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</si>
  <si>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</si>
  <si>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</si>
  <si>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</si>
  <si>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</si>
  <si>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</si>
  <si>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</si>
  <si>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</si>
  <si>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</si>
  <si>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</si>
  <si>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</si>
  <si>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</si>
  <si>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</si>
  <si>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</si>
  <si>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</si>
  <si>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</si>
  <si>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</si>
  <si>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</si>
  <si>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</si>
  <si>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</si>
  <si>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</si>
  <si>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</si>
  <si>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</si>
  <si>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</si>
  <si>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</si>
  <si>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</si>
  <si>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</si>
  <si>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</si>
  <si>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</si>
  <si>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</si>
  <si>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</si>
  <si>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</si>
  <si>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</si>
  <si>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</si>
  <si>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</si>
  <si>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</si>
  <si>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</si>
  <si>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</si>
  <si>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</si>
  <si>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</si>
  <si>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</si>
  <si>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</si>
  <si>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</si>
  <si>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</si>
  <si>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</si>
  <si>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</si>
  <si>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</si>
  <si>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</si>
  <si>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</si>
  <si>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</si>
  <si>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</si>
  <si>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</si>
  <si>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</si>
  <si>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</si>
  <si>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</si>
  <si>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</si>
  <si>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</si>
  <si>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</si>
  <si>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</si>
  <si>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</si>
  <si>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</si>
  <si>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</si>
  <si>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</si>
  <si>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</si>
  <si>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</si>
  <si>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</si>
  <si>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</si>
  <si>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</si>
  <si>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</si>
  <si>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</si>
  <si>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</si>
  <si>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</si>
  <si>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</si>
  <si>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</si>
  <si>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</si>
  <si>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</si>
  <si>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</si>
  <si>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</si>
  <si>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</si>
  <si>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</si>
  <si>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</si>
  <si>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</si>
  <si>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</si>
  <si>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</si>
  <si>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</si>
  <si>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</si>
  <si>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</si>
  <si>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</si>
  <si>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</si>
  <si>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</si>
  <si>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</si>
  <si>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</si>
  <si>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</si>
  <si>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</si>
  <si>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</si>
  <si>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</si>
  <si>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</si>
  <si>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</si>
  <si>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</si>
  <si>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</si>
  <si>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</si>
  <si>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</si>
  <si>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</si>
  <si>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</si>
  <si>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</si>
  <si>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</si>
  <si>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</si>
  <si>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</si>
  <si>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</si>
  <si>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</si>
  <si>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</si>
  <si>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</si>
  <si>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</si>
  <si>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</si>
  <si>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</si>
  <si>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</si>
  <si>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</si>
  <si>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</si>
  <si>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</si>
  <si>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</si>
  <si>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</si>
  <si>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</si>
  <si>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</si>
  <si>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</si>
  <si>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</si>
  <si>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</si>
  <si>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</si>
  <si>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</si>
  <si>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</si>
  <si>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</si>
  <si>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</si>
  <si>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</si>
  <si>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</si>
  <si>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</si>
  <si>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</si>
  <si>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</si>
  <si>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</si>
  <si>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</si>
  <si>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</si>
  <si>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</si>
  <si>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</si>
  <si>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</si>
  <si>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</si>
  <si>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</si>
  <si>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</si>
  <si>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</si>
  <si>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</si>
  <si>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</si>
  <si>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</si>
  <si>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</si>
  <si>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</si>
  <si>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</si>
  <si>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</si>
  <si>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</si>
  <si>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</si>
  <si>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</si>
  <si>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</si>
  <si>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</si>
  <si>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</si>
  <si>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</si>
  <si>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</si>
  <si>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</si>
  <si>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</si>
  <si>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</si>
  <si>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</si>
  <si>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</si>
  <si>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</si>
  <si>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</si>
  <si>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</si>
  <si>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</si>
  <si>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</si>
  <si>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</si>
  <si>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</si>
  <si>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</si>
  <si>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</si>
  <si>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</si>
  <si>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</si>
  <si>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</si>
  <si>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</si>
  <si>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</si>
  <si>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</si>
  <si>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</si>
  <si>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</si>
  <si>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</si>
  <si>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</si>
  <si>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</si>
  <si>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</si>
  <si>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</si>
  <si>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</si>
  <si>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</si>
  <si>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</si>
  <si>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</si>
  <si>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</si>
  <si>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</si>
  <si>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</si>
  <si>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</si>
  <si>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</si>
  <si>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</si>
  <si>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</si>
  <si>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</si>
  <si>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</si>
  <si>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</si>
  <si>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</si>
  <si>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</si>
  <si>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</si>
  <si>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</si>
  <si>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</si>
  <si>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</si>
  <si>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</si>
  <si>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</si>
  <si>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</si>
  <si>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</si>
  <si>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</si>
  <si>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</si>
  <si>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</si>
  <si>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</si>
  <si>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</si>
  <si>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</si>
  <si>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</si>
  <si>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</si>
  <si>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</si>
  <si>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</si>
  <si>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</si>
  <si>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</si>
  <si>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</si>
  <si>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</si>
  <si>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</si>
  <si>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</si>
  <si>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</si>
  <si>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</si>
  <si>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</si>
  <si>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</si>
  <si>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</si>
  <si>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</si>
  <si>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</si>
  <si>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</si>
  <si>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</si>
  <si>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</si>
  <si>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</si>
  <si>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</si>
  <si>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</si>
  <si>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</si>
  <si>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</si>
  <si>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</si>
  <si>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</si>
  <si>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</si>
  <si>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</si>
  <si>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</si>
  <si>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</si>
  <si>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</si>
  <si>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</si>
  <si>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</si>
  <si>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</si>
  <si>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</si>
  <si>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</si>
  <si>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</si>
  <si>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</si>
  <si>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</si>
  <si>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</si>
  <si>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</si>
  <si>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</si>
  <si>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</si>
  <si>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</si>
  <si>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</si>
  <si>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</si>
  <si>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</si>
  <si>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</si>
  <si>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</si>
  <si>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</si>
  <si>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</si>
  <si>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</si>
  <si>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</si>
  <si>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</si>
  <si>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</si>
  <si>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</si>
  <si>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</si>
  <si>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</si>
  <si>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</si>
  <si>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</si>
  <si>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</si>
  <si>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</si>
  <si>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</si>
  <si>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</si>
  <si>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</si>
  <si>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</si>
  <si>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</si>
  <si>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</si>
  <si>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</si>
  <si>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</si>
  <si>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</si>
  <si>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</si>
  <si>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</si>
  <si>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</si>
  <si>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</si>
  <si>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</si>
  <si>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</si>
  <si>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</si>
  <si>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</si>
  <si>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</si>
  <si>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</si>
  <si>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</si>
  <si>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</si>
  <si>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</si>
  <si>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</si>
  <si>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</si>
  <si>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</si>
  <si>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</si>
  <si>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</si>
  <si>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</si>
  <si>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</si>
  <si>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</si>
  <si>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</si>
  <si>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</si>
  <si>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</si>
  <si>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</si>
  <si>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</si>
  <si>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</si>
  <si>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</si>
  <si>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</si>
  <si>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</si>
  <si>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</si>
  <si>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</si>
  <si>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</si>
  <si>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</si>
  <si>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</si>
  <si>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</si>
  <si>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</si>
  <si>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</si>
  <si>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</si>
  <si>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</si>
  <si>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</si>
  <si>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</si>
  <si>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</si>
  <si>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</si>
  <si>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</si>
  <si>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</si>
  <si>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</si>
  <si>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</si>
  <si>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</si>
  <si>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</si>
  <si>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</si>
  <si>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</si>
  <si>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</si>
  <si>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</si>
  <si>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</si>
  <si>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</si>
  <si>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</si>
  <si>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</si>
  <si>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</si>
  <si>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</si>
  <si>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</si>
  <si>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</si>
  <si>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</si>
  <si>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</si>
  <si>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</si>
  <si>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</si>
  <si>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</si>
  <si>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</si>
  <si>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</si>
  <si>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</si>
  <si>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</si>
  <si>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</si>
  <si>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</si>
  <si>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</si>
  <si>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</si>
  <si>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</si>
  <si>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</si>
  <si>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</si>
  <si>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</si>
  <si>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</si>
  <si>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</si>
  <si>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</si>
  <si>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</si>
  <si>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</si>
  <si>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</si>
  <si>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</si>
  <si>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</si>
  <si>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</si>
  <si>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</si>
  <si>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</si>
  <si>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</si>
  <si>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</si>
  <si>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</si>
  <si>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</si>
  <si>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</si>
  <si>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</si>
  <si>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</si>
  <si>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</si>
  <si>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</si>
  <si>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</si>
  <si>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</si>
  <si>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</si>
  <si>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</si>
  <si>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</si>
  <si>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</si>
  <si>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</si>
  <si>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</si>
  <si>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</si>
  <si>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</si>
  <si>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</si>
  <si>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</si>
  <si>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</si>
  <si>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</si>
  <si>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</si>
  <si>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</si>
  <si>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</si>
  <si>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</si>
  <si>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</si>
  <si>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</si>
  <si>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</si>
  <si>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</si>
  <si>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</si>
  <si>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</si>
  <si>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</si>
  <si>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</si>
  <si>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</si>
  <si>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</si>
  <si>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</si>
  <si>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</si>
  <si>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</si>
  <si>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</si>
  <si>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</si>
  <si>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</si>
  <si>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</si>
  <si>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</si>
  <si>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</si>
  <si>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</si>
  <si>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</si>
  <si>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</si>
  <si>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</si>
  <si>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</si>
  <si>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</si>
  <si>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</si>
  <si>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</si>
  <si>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</si>
  <si>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</si>
  <si>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</si>
  <si>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</si>
  <si>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</si>
  <si>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</si>
  <si>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</si>
  <si>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</si>
  <si>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</si>
  <si>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</si>
  <si>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</si>
  <si>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</si>
  <si>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</si>
  <si>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</si>
  <si>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</si>
  <si>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</si>
  <si>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</si>
  <si>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</si>
  <si>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</si>
  <si>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</si>
  <si>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</si>
  <si>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</si>
  <si>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</si>
  <si>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</si>
  <si>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</si>
  <si>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</si>
  <si>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</si>
  <si>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</si>
  <si>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</si>
  <si>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</si>
  <si>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</si>
  <si>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</si>
  <si>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</si>
  <si>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</si>
  <si>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</si>
  <si>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</si>
  <si>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</si>
  <si>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</si>
  <si>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</si>
  <si>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</si>
  <si>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</si>
  <si>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</si>
  <si>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</si>
  <si>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</si>
  <si>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</si>
  <si>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</si>
  <si>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</si>
  <si>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</si>
  <si>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</si>
  <si>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</si>
  <si>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</si>
  <si>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</si>
  <si>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</si>
  <si>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</si>
  <si>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</si>
  <si>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</si>
  <si>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</si>
  <si>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</si>
  <si>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</si>
  <si>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</si>
  <si>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</si>
  <si>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</si>
  <si>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</si>
  <si>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</si>
  <si>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</si>
  <si>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</si>
  <si>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</si>
  <si>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</si>
  <si>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</si>
  <si>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</si>
  <si>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</si>
  <si>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</si>
  <si>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</si>
  <si>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</si>
  <si>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</si>
  <si>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</si>
  <si>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</si>
  <si>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</si>
  <si>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</si>
  <si>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</si>
  <si>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</si>
  <si>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</si>
  <si>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</si>
  <si>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</si>
  <si>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</si>
  <si>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</si>
  <si>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</si>
  <si>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</si>
  <si>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</si>
  <si>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</si>
  <si>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</si>
  <si>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</si>
  <si>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</si>
  <si>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 xml:space="preserve">access night issue located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</si>
  <si>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</si>
  <si>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</si>
  <si>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</si>
  <si>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</si>
  <si>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</si>
  <si>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</si>
  <si>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</si>
  <si>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</si>
  <si>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</si>
  <si>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</si>
  <si>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TT-20251020-02205</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</si>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</sst>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7" totalsRowShown="0" headerRowDxfId="31" dataDxfId="30" headerRowBorderDxfId="28" tableBorderDxfId="29">
  <autoFilter ref="A1:L5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tabSelected="1" workbookViewId="0">
      <selection activeCell="D8" sqref="D8"/>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288.23099016203923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7.7356776620363235</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45951.179416087965</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45951.179416087965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45951.179416087965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45951.179416087965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45951.179416087965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45951.179416087965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45951.179416087965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45951.179416087965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45951.179416087965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45951.179416087965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45951.179416087965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45951.179416087965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45951.179416087965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45951.179416087965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45951.179416087965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45951.179416087965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45951.179416087965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45951.179416087965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45951.179416087965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45951.179416087965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45951.179416087965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45951.179416087965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45951.179416087965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45951.179416087965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45951.179416087965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45951.179416087965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45951.179416087965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45951.179416087965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45951.179416087965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45951.179416087965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45951.179416087965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45951.179416087965</v>
      </c>
      <c r="H35" s="138"/>
      <c r="I35" s="136" t="str">
        <f>IFERROR(VLOOKUP(D35,DB!A:F,6,0),"")</f>
        <v/>
      </c>
      <c r="J35" s="136" t="str">
        <f>IFERROR(VLOOKUP(D35,DB!A:G,7,0),"")</f>
        <v/>
      </c>
      <c r="K35" s="140"/>
      <c r="L35" s="141" t="str">
        <f>IFERROR(VLOOKUP(D35,DB!A:I,9,0),"")</f>
        <v/>
      </c>
    </row>
    <row r="36" spans="1:12" ht="15" customHeight="1">
      <c r="A36" s="152"/>
      <c r="B36" s="153" t="str">
        <f>IFERROR(VLOOKUP(D36,DB!A:K,11,0),"")</f>
        <v/>
      </c>
      <c r="C36" s="153"/>
      <c r="D36" s="153"/>
      <c r="E36" s="154"/>
      <c r="F36" s="155"/>
      <c r="G36" s="156">
        <f ca="1">IFERROR(NOW()-F36,"")</f>
        <v>45951.179416087965</v>
      </c>
      <c r="H36" s="155"/>
      <c r="I36" s="153" t="str">
        <f>IFERROR(VLOOKUP(D36,DB!A:F,6,0),"")</f>
        <v/>
      </c>
      <c r="J36" s="153" t="str">
        <f>IFERROR(VLOOKUP(D36,DB!A:G,7,0),"")</f>
        <v/>
      </c>
      <c r="K36" s="157"/>
      <c r="L36" s="158" t="str">
        <f>IFERROR(VLOOKUP(D36,DB!A:I,9,0),"")</f>
        <v/>
      </c>
    </row>
    <row r="37" spans="1:12" ht="15" customHeight="1">
      <c r="A37" s="135"/>
      <c r="B37" s="136" t="str">
        <f>IFERROR(VLOOKUP(D37,DB!A:K,11,0),"")</f>
        <v/>
      </c>
      <c r="C37" s="136"/>
      <c r="D37" s="136"/>
      <c r="E37" s="137"/>
      <c r="F37" s="138"/>
      <c r="G37" s="139">
        <f ca="1">IFERROR(NOW()-F37,"")</f>
        <v>45951.179416087965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45951.179416087965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45951.179416087965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45951.179416087965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45951.179416087965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45951.179416087965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45951.179416087965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45951.179416087965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45951.179416087965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45951.179416087965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45951.179416087965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45951.179416087965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45951.179416087965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45951.179416087965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45951.179416087965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45951.179416087965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45951.179416087965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45951.179416087965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45951.179416087965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45951.179416087965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45951.179416087965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45951.179416087965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45951.179416087965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45951.179416087965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45951.179416087965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45951.179416087965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45951.179416087965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45951.179416087965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45951.179416087965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45951.179416087965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45951.179416087965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45951.179416087965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45951.179416087965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45951.179416087965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45951.179416087965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45951.179416087965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45951.179416087965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45951.179416087965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45951.179416087965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45951.179416087965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45951.179416087965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45951.179416087965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45951.179416087965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45951.179416087965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45951.179416087965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45951.179416087965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45951.179416087965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45951.179416087965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45951.179416087965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45951.179416087965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45951.179416087965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45951.179416087965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45951.179416087965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45951.179416087965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45951.179416087965</v>
      </c>
      <c r="H91" s="138"/>
      <c r="I91" s="136" t="str">
        <f>IFERROR(VLOOKUP(D91,DB!A:F,6,0),"")</f>
        <v/>
      </c>
      <c r="J91" s="136" t="str">
        <f>IFERROR(VLOOKUP(D91,DB!A:G,7,0),"")</f>
        <v/>
      </c>
      <c r="K91" s="140"/>
      <c r="L91" s="141" t="str">
        <f>IFERROR(VLOOKUP(D91,DB!A:I,9,0),"")</f>
        <v/>
      </c>
    </row>
    <row r="92" spans="1:12" ht="15" customHeight="1">
      <c r="A92" s="152"/>
      <c r="B92" s="153" t="str">
        <f>IFERROR(VLOOKUP(D92,DB!A:K,11,0),"")</f>
        <v/>
      </c>
      <c r="C92" s="153"/>
      <c r="D92" s="153"/>
      <c r="E92" s="154"/>
      <c r="F92" s="155"/>
      <c r="G92" s="156">
        <f ca="1">IFERROR(NOW()-F92,"")</f>
        <v>45951.179416087965</v>
      </c>
      <c r="H92" s="155"/>
      <c r="I92" s="153" t="str">
        <f>IFERROR(VLOOKUP(D92,DB!A:F,6,0),"")</f>
        <v/>
      </c>
      <c r="J92" s="153" t="str">
        <f>IFERROR(VLOOKUP(D92,DB!A:G,7,0),"")</f>
        <v/>
      </c>
      <c r="K92" s="157"/>
      <c r="L92" s="158" t="str">
        <f>IFERROR(VLOOKUP(D92,DB!A:I,9,0),"")</f>
        <v/>
      </c>
    </row>
  </sheetData>
  <customSheetViews>
    <customSheetView guid="{F6042A99-DD27-4453-835D-0834D95730CC}" filter="1" showAutoFilter="1">
      <pageMargins left="0" right="0" top="0" bottom="0" header="0" footer="0"/>
      <autoFilter ref="B1:M1" xr:uid="{A7454921-D07A-4B9B-8973-862E3EA64A2D}"/>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144.45233275463397</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126.1795781250039</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6.6836406250004075</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64"/>
      <c r="D6" s="18"/>
      <c r="E6" s="88"/>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45951.179416087965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45951.179416087965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45951.179416087965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45951.179416087965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45951.179416087965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45951.179416087965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45951.179416087965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45951.179416087965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45951.179416087965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45951.179416087965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45951.179416087965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45951.179416087965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45951.179416087965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45951.179416087965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45951.179416087965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45951.179416087965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45951.179416087965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45951.179416087965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45951.179416087965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45951.179416087965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45951.179416087965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45951.179416087965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45951.179416087965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45951.179416087965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45951.179416087965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45951.179416087965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45951.179416087965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45951.179416087965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45951.179416087965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45951.179416087965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45951.179416087965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45951.179416087965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45951.179416087965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45951.179416087965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45951.179416087965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45951.179416087965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45951.179416087965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45951.179416087965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45951.179416087965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45951.179416087965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45951.179416087965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45951.179416087965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45951.179416087965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45951.179416087965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45951.179416087965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45951.179416087965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45951.179416087965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45951.179416087965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45951.179416087965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45951.179416087965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45951.179416087965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45951.179416087965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45951.179416087965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45951.179416087965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45951.179416087965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45951.179416087965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45951.179416087965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45951.179416087965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45951.179416087965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45951.179416087965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45951.179416087965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45951.179416087965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45951.179416087965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45951.179416087965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45951.179416087965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45951.179416087965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45951.179416087965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45951.179416087965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45951.179416087965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45951.179416087965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45951.179416087965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45951.179416087965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45951.179416087965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45951.179416087965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9" ca="1" si="0">IFERROR(NOW()-F2,"-")</f>
        <v>45951.179416087965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45951.179416087965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45951.179416087965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45951.179416087965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45951.179416087965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45951.179416087965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45951.179416087965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45951.179416087965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45951.179416087965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45951.179416087965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45951.179416087965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45951.179416087965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45951.179416087965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45951.179416087965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45951.179416087965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45951.179416087965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45951.179416087965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45951.179416087965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45951.179416087965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45951.179416087965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45951.179416087965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45951.179416087965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45951.179416087965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45951.179416087965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45951.179416087965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45951.179416087965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45951.179416087965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45951.179416087965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45951.179416087965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45951.179416087965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45951.179416087965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45951.179416087965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45951.179416087965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45951.179416087965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45951.179416087965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45951.179416087965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45951.179416087965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45951.179416087965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45951.179416087965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45951.179416087965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45951.179416087965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45951.179416087965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45951.179416087965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45951.179416087965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45951.179416087965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45951.179416087965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45951.179416087965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45951.179416087965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45951.179416087965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45951.179416087965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45951.179416087965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45951.179416087965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45951.179416087965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45951.179416087965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45951.179416087965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45951.179416087965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45951.179416087965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45951.179416087965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45951.179416087965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45951.179416087965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45951.179416087965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45951.179416087965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45951.179416087965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45951.179416087965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45951.179416087965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45951.179416087965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45951.179416087965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45951.179416087965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45951.179416087965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45951.179416087965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45951.179416087965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45951.179416087965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45951.179416087965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45951.179416087965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45951.179416087965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45951.179416087965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45951.179416087965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45951.179416087965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45951.179416087965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45951.179416087965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45951.179416087965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45951.179416087965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45951.179416087965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45951.179416087965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45951.179416087965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45951.179416087965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45951.179416087965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45951.179416087965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45951.179416087965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45951.179416087965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45951.179416087965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45951.179416087965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45951.179416087965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45951.179416087965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45951.179416087965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45951.179416087965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45951.179416087965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45951.179416087965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45951.179416087965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45951.179416087965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45951.179416087965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45951.179416087965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45951.179416087965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45951.179416087965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45951.179416087965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45951.179416087965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45951.179416087965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45951.179416087965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45951.179416087965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45951.179416087965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45951.179416087965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45951.179416087965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45951.179416087965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45951.179416087965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45951.179416087965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45951.179416087965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45951.179416087965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45951.179416087965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45951.179416087965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45951.179416087965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45951.179416087965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45951.179416087965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45951.179416087965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45951.179416087965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45951.179416087965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45951.179416087965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45951.179416087965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45951.179416087965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45951.179416087965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45951.179416087965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45951.179416087965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45951.179416087965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45951.179416087965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45951.179416087965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45951.179416087965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45951.179416087965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45951.179416087965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45951.179416087965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45951.179416087965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45951.179416087965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45951.179416087965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45951.179416087965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45951.179416087965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45951.179416087965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45951.179416087965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45951.179416087965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45951.179416087965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45951.179416087965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45951.179416087965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45951.179416087965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45951.179416087965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45951.179416087965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45951.179416087965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45951.179416087965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45951.179416087965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45951.179416087965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45951.179416087965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45951.179416087965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45951.179416087965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45951.179416087965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45951.179416087965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45951.179416087965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45951.179416087965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45951.179416087965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45951.179416087965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45951.179416087965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45951.179416087965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45951.179416087965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45951.179416087965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45951.179416087965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45951.179416087965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45951.179416087965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45951.179416087965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45951.179416087965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45951.179416087965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45951.179416087965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45951.179416087965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45951.179416087965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45951.179416087965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45951.179416087965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45951.179416087965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45951.179416087965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45951.179416087965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45951.179416087965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45951.179416087965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45951.179416087965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45951.179416087965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45951.179416087965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45951.179416087965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45951.179416087965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45951.179416087965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45951.179416087965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45951.179416087965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45951.179416087965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45951.179416087965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45951.179416087965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45951.179416087965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45951.179416087965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45951.179416087965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45951.179416087965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45951.179416087965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45951.179416087965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45951.179416087965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45951.179416087965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45951.179416087965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45951.179416087965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45951.179416087965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45951.179416087965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45951.179416087965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45951.179416087965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45951.179416087965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45951.179416087965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45951.179416087965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45951.179416087965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45951.179416087965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45951.179416087965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45951.179416087965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45951.179416087965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45951.179416087965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45951.179416087965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45951.179416087965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45951.179416087965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45951.179416087965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45951.179416087965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45951.179416087965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45951.179416087965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45951.179416087965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45951.179416087965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45951.179416087965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45951.179416087965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45951.179416087965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45951.179416087965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45951.179416087965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45951.179416087965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45951.179416087965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45951.179416087965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45951.179416087965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45951.179416087965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45951.179416087965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45951.179416087965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45951.179416087965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45951.179416087965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45951.179416087965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45951.179416087965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45951.179416087965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45951.179416087965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45951.179416087965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45951.179416087965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45951.179416087965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45951.179416087965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45951.179416087965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45951.179416087965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45951.179416087965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45951.179416087965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45951.179416087965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45951.179416087965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45951.179416087965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45951.179416087965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45951.179416087965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45951.179416087965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45951.179416087965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45951.179416087965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45951.179416087965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45951.179416087965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45951.179416087965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45951.179416087965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45951.179416087965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45951.179416087965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45951.179416087965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45951.179416087965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45951.179416087965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45951.179416087965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45951.179416087965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45951.179416087965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45951.179416087965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45951.179416087965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45951.179416087965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45951.179416087965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45951.179416087965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45951.179416087965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45951.179416087965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45951.179416087965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45951.179416087965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45951.179416087965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45951.179416087965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45951.179416087965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45951.179416087965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45951.179416087965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45951.179416087965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45951.179416087965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45951.179416087965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45951.179416087965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45951.179416087965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45951.179416087965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45951.179416087965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45951.179416087965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45951.179416087965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45951.179416087965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45951.179416087965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45951.179416087965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45951.179416087965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45951.179416087965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45951.179416087965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45951.179416087965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45951.179416087965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45951.179416087965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45951.179416087965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45951.179416087965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45951.179416087965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45951.179416087965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45951.179416087965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45951.179416087965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45951.179416087965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45951.179416087965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45951.179416087965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45951.179416087965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45951.179416087965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45951.179416087965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45951.179416087965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45951.179416087965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45951.179416087965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45951.179416087965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45951.179416087965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45951.179416087965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45951.179416087965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45951.179416087965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45951.179416087965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45951.179416087965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45951.179416087965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45951.179416087965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45951.179416087965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45951.179416087965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45951.179416087965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45951.179416087965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45951.179416087965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45951.179416087965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45951.179416087965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45951.179416087965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45951.179416087965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45951.179416087965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45951.179416087965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45951.179416087965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45951.179416087965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45951.179416087965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45951.179416087965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45951.179416087965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45951.179416087965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45951.179416087965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45951.179416087965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45951.179416087965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45951.179416087965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45951.179416087965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45951.179416087965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45951.179416087965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45951.179416087965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45951.179416087965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45951.179416087965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45951.179416087965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45951.179416087965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45951.179416087965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45951.179416087965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45951.179416087965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45951.179416087965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45951.179416087965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45951.179416087965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45951.179416087965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45951.179416087965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45951.179416087965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45951.179416087965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45951.179416087965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45951.179416087965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45951.179416087965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45951.179416087965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45951.179416087965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45951.179416087965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45951.179416087965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45951.179416087965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45951.179416087965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45951.179416087965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45951.179416087965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45951.179416087965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45951.179416087965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45951.179416087965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45951.179416087965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45951.179416087965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45951.179416087965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45951.179416087965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45951.179416087965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45951.179416087965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45951.179416087965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45951.179416087965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45951.179416087965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45951.179416087965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45951.179416087965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45951.179416087965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45951.179416087965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45951.179416087965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45951.179416087965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45951.179416087965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45951.179416087965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45951.179416087965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45951.179416087965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45951.179416087965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45951.179416087965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45951.179416087965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45951.179416087965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45951.179416087965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45951.179416087965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45951.179416087965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45951.179416087965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45951.179416087965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45951.179416087965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45951.179416087965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45951.179416087965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45951.179416087965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45951.179416087965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45951.179416087965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45951.179416087965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45951.179416087965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45951.179416087965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45951.179416087965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45951.179416087965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45951.179416087965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45951.179416087965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45951.179416087965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45951.179416087965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45951.179416087965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45951.179416087965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45951.179416087965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45951.179416087965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45951.179416087965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45951.179416087965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45951.179416087965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45951.179416087965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45951.179416087965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45951.179416087965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45951.179416087965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45951.179416087965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45951.179416087965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45951.179416087965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45951.179416087965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45951.179416087965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45951.179416087965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45951.179416087965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45951.179416087965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45951.179416087965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45951.179416087965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45951.179416087965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45951.179416087965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45951.179416087965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45951.179416087965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45951.179416087965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45951.179416087965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45951.179416087965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45951.179416087965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45951.179416087965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45951.179416087965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45951.179416087965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45951.179416087965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45951.179416087965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45951.179416087965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45951.179416087965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45951.179416087965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45951.179416087965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45951.179416087965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45951.179416087965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45951.179416087965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45951.179416087965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45951.179416087965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45951.179416087965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45951.179416087965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45951.179416087965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45951.179416087965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45951.179416087965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45951.179416087965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45951.179416087965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45951.179416087965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45951.179416087965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45951.179416087965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45951.179416087965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45951.179416087965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45951.179416087965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45951.179416087965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45951.179416087965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45951.179416087965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45951.179416087965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45951.179416087965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45951.179416087965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45951.179416087965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45951.179416087965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45951.179416087965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45951.179416087965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45951.179416087965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45951.179416087965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45951.179416087965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45951.179416087965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45951.179416087965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45951.179416087965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45951.179416087965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45951.179416087965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45951.179416087965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45951.179416087965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45951.179416087965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45951.179416087965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45951.179416087965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45951.179416087965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45951.179416087965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45951.179416087965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45951.179416087965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45951.179416087965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45951.179416087965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45951.179416087965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45951.179416087965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45951.179416087965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45951.179416087965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45951.179416087965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45951.179416087965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45951.179416087965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45951.179416087965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45951.179416087965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45951.179416087965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45951.179416087965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45951.179416087965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45951.179416087965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45951.179416087965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45951.179416087965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45951.179416087965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45951.179416087965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45951.179416087965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45951.179416087965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45951.179416087965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45951.179416087965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45951.179416087965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45951.179416087965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45951.179416087965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45951.179416087965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45951.179416087965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45951.179416087965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45951.179416087965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45951.179416087965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45951.179416087965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45951.179416087965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45951.179416087965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45951.179416087965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45951.179416087965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45951.179416087965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45951.179416087965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45951.179416087965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45951.179416087965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45951.179416087965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45951.179416087965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45951.179416087965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45951.179416087965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45951.179416087965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45951.179416087965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45951.179416087965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45951.179416087965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45951.179416087965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45951.179416087965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45951.179416087965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45951.179416087965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45951.179416087965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45951.179416087965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45951.179416087965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45951.179416087965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45951.179416087965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45951.179416087965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45951.179416087965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45951.179416087965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45951.179416087965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45951.179416087965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45951.179416087965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45951.179416087965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45951.179416087965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45951.179416087965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45951.179416087965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45951.179416087965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45951.179416087965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45951.179416087965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45951.179416087965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45951.179416087965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45951.179416087965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45951.179416087965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45951.179416087965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45951.179416087965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45951.179416087965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45951.179416087965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45951.179416087965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45951.179416087965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45951.179416087965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45951.179416087965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45951.179416087965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45951.179416087965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45951.179416087965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45951.179416087965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45951.179416087965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45951.179416087965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45951.179416087965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45951.179416087965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45951.179416087965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45951.179416087965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45951.179416087965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45951.179416087965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45951.179416087965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45951.179416087965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45951.179416087965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45951.179416087965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45951.179416087965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45951.179416087965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45951.179416087965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45951.179416087965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45951.179416087965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45951.179416087965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45951.179416087965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45951.179416087965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45951.179416087965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45951.179416087965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45951.179416087965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45951.179416087965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45951.179416087965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45951.179416087965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45951.179416087965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45951.179416087965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45951.179416087965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45951.179416087965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45951.179416087965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45951.179416087965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45951.179416087965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45951.179416087965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45951.179416087965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45951.179416087965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45951.179416087965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45951.179416087965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45951.179416087965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45951.179416087965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45951.179416087965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45951.179416087965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45951.179416087965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45951.179416087965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45951.179416087965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45951.179416087965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45951.179416087965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45951.179416087965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45951.179416087965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45951.179416087965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45951.179416087965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45951.179416087965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45951.179416087965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45951.179416087965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45951.179416087965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45951.179416087965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45951.179416087965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45951.179416087965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45951.179416087965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45951.179416087965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45951.179416087965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45951.179416087965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45951.179416087965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45951.179416087965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45951.179416087965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45951.179416087965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45951.179416087965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45951.179416087965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45951.179416087965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45951.179416087965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45951.179416087965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45951.179416087965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45951.179416087965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45951.179416087965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45951.179416087965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45951.179416087965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45951.179416087965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45951.179416087965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45951.179416087965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45951.179416087965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45951.179416087965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45951.179416087965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45951.179416087965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45951.179416087965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45951.179416087965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45951.179416087965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45951.179416087965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45951.179416087965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45951.179416087965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45951.179416087965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45951.179416087965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45951.179416087965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45951.179416087965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45951.179416087965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45951.179416087965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45951.179416087965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45951.179416087965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45951.179416087965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45951.179416087965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45951.179416087965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45951.179416087965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45951.179416087965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45951.179416087965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45951.179416087965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45951.179416087965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45951.179416087965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45951.179416087965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45951.179416087965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45951.179416087965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45951.179416087965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45951.179416087965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45951.179416087965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45951.179416087965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45951.179416087965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45951.179416087965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45951.179416087965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45951.179416087965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45951.179416087965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45951.179416087965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45951.179416087965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45951.179416087965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45951.179416087965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45951.179416087965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45951.179416087965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45951.179416087965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45951.179416087965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45951.179416087965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45951.179416087965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45951.179416087965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45951.179416087965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45951.179416087965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45951.179416087965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45951.179416087965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45951.179416087965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45951.179416087965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45951.179416087965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45951.179416087965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45951.179416087965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45951.179416087965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45951.179416087965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45951.179416087965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45951.179416087965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45951.179416087965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45951.179416087965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45951.179416087965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45951.179416087965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45951.179416087965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45951.179416087965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45951.179416087965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45951.179416087965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45951.179416087965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45951.179416087965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45951.179416087965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45951.179416087965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45951.179416087965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45951.179416087965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45951.179416087965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45951.179416087965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45951.179416087965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45951.179416087965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45951.179416087965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45951.179416087965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45951.179416087965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45951.179416087965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45951.179416087965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45951.179416087965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45951.179416087965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45951.179416087965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45951.179416087965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45951.179416087965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45951.179416087965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45951.179416087965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45951.179416087965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45951.179416087965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45951.179416087965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45951.179416087965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45951.179416087965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45951.179416087965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45951.179416087965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45951.179416087965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45951.179416087965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45951.179416087965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45951.179416087965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45951.179416087965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45951.179416087965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45951.179416087965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45951.179416087965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45951.179416087965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45951.179416087965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45951.179416087965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45951.179416087965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45951.179416087965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45951.179416087965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45951.179416087965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45951.179416087965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45951.179416087965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45951.179416087965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45951.179416087965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45951.179416087965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45951.179416087965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45951.179416087965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45951.179416087965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45951.179416087965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45951.179416087965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45951.179416087965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45951.179416087965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45951.179416087965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45951.179416087965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45951.179416087965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45951.179416087965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45951.179416087965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45951.179416087965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45951.179416087965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45951.179416087965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45951.179416087965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45951.179416087965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45951.179416087965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45951.179416087965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45951.179416087965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45951.179416087965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45951.179416087965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45951.179416087965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45951.179416087965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45951.179416087965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45951.179416087965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45951.179416087965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45951.179416087965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45951.179416087965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45951.179416087965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45951.179416087965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45951.179416087965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45951.179416087965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45951.179416087965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45951.179416087965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45951.179416087965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45951.179416087965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45951.179416087965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45951.179416087965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45951.179416087965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45951.179416087965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45951.179416087965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45951.179416087965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45951.179416087965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45951.179416087965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45951.179416087965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45951.179416087965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45951.179416087965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45951.179416087965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45951.179416087965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45951.179416087965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45951.179416087965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45951.179416087965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45951.179416087965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45951.179416087965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45951.179416087965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45951.179416087965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45951.179416087965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45951.179416087965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45951.179416087965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45951.179416087965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45951.179416087965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45951.179416087965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45951.179416087965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45951.179416087965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45951.179416087965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45951.179416087965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45951.179416087965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45951.179416087965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45951.179416087965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45951.179416087965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45951.179416087965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45951.179416087965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45951.179416087965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45951.179416087965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45951.179416087965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45951.179416087965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45951.179416087965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45951.179416087965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45951.179416087965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45951.179416087965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45951.179416087965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45951.179416087965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45951.179416087965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45951.179416087965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45951.179416087965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45951.179416087965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45951.179416087965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45951.179416087965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45951.179416087965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45951.179416087965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45951.179416087965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45951.179416087965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45951.179416087965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45951.179416087965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45951.179416087965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45951.179416087965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45951.179416087965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45951.179416087965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45951.179416087965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45951.179416087965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45951.179416087965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45951.179416087965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45951.179416087965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45951.179416087965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45951.179416087965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45951.179416087965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45951.179416087965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45951.179416087965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45951.179416087965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45951.179416087965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45951.179416087965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45951.179416087965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45951.179416087965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45951.179416087965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45951.179416087965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45951.179416087965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45951.179416087965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45951.179416087965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45951.179416087965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45951.179416087965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45951.179416087965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45951.179416087965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45951.179416087965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45951.179416087965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45951.179416087965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45951.179416087965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45951.179416087965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45951.179416087965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45951.179416087965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45951.179416087965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45951.179416087965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45951.179416087965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45951.179416087965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45951.179416087965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45951.179416087965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45951.179416087965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45951.179416087965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45951.179416087965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45951.179416087965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45951.179416087965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45951.179416087965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45951.179416087965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45951.179416087965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45951.179416087965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45951.179416087965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45951.179416087965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45951.179416087965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45951.179416087965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45951.179416087965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45951.179416087965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45951.179416087965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45951.179416087965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45951.179416087965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45951.179416087965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45951.179416087965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45951.179416087965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45951.179416087965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45951.179416087965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45951.179416087965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45951.179416087965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45951.179416087965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45951.179416087965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45951.179416087965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45951.179416087965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45951.179416087965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45951.179416087965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45951.179416087965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45951.179416087965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45951.179416087965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45951.179416087965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45951.179416087965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45951.179416087965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45951.179416087965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45951.179416087965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45951.179416087965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45951.179416087965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45951.179416087965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45951.179416087965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45951.179416087965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45951.179416087965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45951.179416087965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45951.179416087965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45951.179416087965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45951.179416087965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45951.179416087965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45951.179416087965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45951.179416087965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45951.179416087965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45951.179416087965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45951.179416087965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45951.179416087965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45951.179416087965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45951.179416087965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45951.179416087965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45951.179416087965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45951.179416087965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45951.179416087965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45951.179416087965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45951.179416087965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45951.179416087965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45951.179416087965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45951.179416087965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45951.179416087965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45951.179416087965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45951.179416087965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45951.179416087965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45951.179416087965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45951.179416087965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45951.179416087965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45951.179416087965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45951.179416087965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45951.179416087965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45951.179416087965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45951.179416087965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45951.179416087965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45951.179416087965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45951.179416087965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45951.179416087965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45951.179416087965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45951.179416087965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45951.179416087965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45951.179416087965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45951.179416087965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45951.179416087965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45951.179416087965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45951.179416087965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45951.179416087965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45951.179416087965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45951.179416087965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45951.179416087965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45951.179416087965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45951.179416087965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45951.179416087965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45951.179416087965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45951.179416087965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45951.179416087965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45951.179416087965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45951.179416087965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45951.179416087965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45951.179416087965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45951.179416087965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45951.179416087965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45951.179416087965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45951.179416087965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45951.179416087965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45951.179416087965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45951.179416087965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45951.179416087965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45951.179416087965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45951.179416087965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45951.179416087965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45951.179416087965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45951.179416087965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45951.179416087965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45951.179416087965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45951.179416087965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45951.179416087965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45951.179416087965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45951.179416087965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45951.179416087965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45951.179416087965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45951.179416087965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45951.179416087965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45951.179416087965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45951.179416087965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45951.179416087965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45951.179416087965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45951.179416087965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45951.179416087965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45951.179416087965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45951.179416087965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45951.179416087965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45951.179416087965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45951.179416087965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45951.179416087965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45951.179416087965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45951.179416087965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45951.179416087965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45951.179416087965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45951.179416087965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45951.179416087965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45951.179416087965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45951.179416087965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45951.179416087965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45951.179416087965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45951.179416087965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45951.179416087965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45951.179416087965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45951.179416087965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45951.179416087965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45951.179416087965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45951.179416087965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45951.179416087965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45951.179416087965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45951.179416087965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45951.179416087965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45951.179416087965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45951.179416087965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45951.179416087965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45951.179416087965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45951.179416087965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45951.179416087965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45951.179416087965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45951.179416087965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45951.179416087965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45951.179416087965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45951.179416087965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45951.179416087965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45951.179416087965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45951.179416087965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45951.179416087965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45951.179416087965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45951.179416087965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45951.179416087965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45951.179416087965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45951.179416087965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45951.179416087965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45951.179416087965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45951.179416087965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45951.179416087965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45951.179416087965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45951.179416087965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45951.179416087965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45951.179416087965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45951.179416087965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45951.179416087965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45951.179416087965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45951.179416087965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45951.179416087965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45951.179416087965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45951.179416087965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45951.179416087965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45951.179416087965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45951.179416087965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45951.179416087965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45951.179416087965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45951.179416087965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45951.179416087965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45951.179416087965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45951.179416087965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45951.179416087965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45951.179416087965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45951.179416087965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45951.179416087965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45951.179416087965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45951.179416087965</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247.69869849536917</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2</v>
      </c>
      <c r="D3" s="95" t="s">
        <v>38850</v>
      </c>
      <c r="E3" s="100" t="s">
        <v>38998</v>
      </c>
      <c r="F3" s="125">
        <v>45951.064108796294</v>
      </c>
      <c r="G3" s="126">
        <f ca="1">IFERROR(NOW()-F3,"")</f>
        <v>0.11530729167134268</v>
      </c>
      <c r="H3" s="125">
        <v>45951.057476851849</v>
      </c>
      <c r="I3" s="121" t="str">
        <f>IFERROR(VLOOKUP(D3,DB!A:F,6,0),"")</f>
        <v>Generator-SG</v>
      </c>
      <c r="J3" s="121" t="str">
        <f>IFERROR(VLOOKUP(D3,DB!A:G,7,0),"")</f>
        <v>Vandalized</v>
      </c>
      <c r="K3" s="127" t="s">
        <v>39093</v>
      </c>
      <c r="L3" s="123" t="str">
        <f>IFERROR(VLOOKUP(D3,DB!A:I,9,0),"")</f>
        <v>Latis</v>
      </c>
    </row>
    <row r="4" spans="1:16" ht="15" customHeight="1">
      <c r="A4" s="121"/>
      <c r="B4" s="121" t="str">
        <f>IFERROR(VLOOKUP(D4,DB!A:K,11,0),"")</f>
        <v/>
      </c>
      <c r="C4" s="122"/>
      <c r="D4" s="95"/>
      <c r="E4" s="100"/>
      <c r="F4" s="125"/>
      <c r="G4" s="126">
        <f ca="1">IFERROR(NOW()-F4,"")</f>
        <v>45951.179416087965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45951.179416087965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45951.179416087965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45951.179416087965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45951.179416087965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45951.179416087965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45951.179416087965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45951.179416087965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45951.179416087965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45951.179416087965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45951.179416087965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45951.179416087965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45951.179416087965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45951.179416087965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45951.179416087965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45951.179416087965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45951.179416087965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45951.179416087965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45951.179416087965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45951.179416087965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45951.179416087965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45951.179416087965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45951.179416087965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45951.179416087965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45951.179416087965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45951.179416087965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45951.179416087965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45951.179416087965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45951.179416087965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45951.179416087965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45951.179416087965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45951.179416087965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45951.179416087965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45951.179416087965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45951.179416087965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45951.179416087965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45951.179416087965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45951.179416087965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45951.179416087965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45951.179416087965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45951.179416087965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45951.179416087965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45951.179416087965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45951.179416087965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45951.179416087965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45951.179416087965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45951.179416087965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45951.179416087965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45951.179416087965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45951.179416087965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45951.179416087965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45951.179416087965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45951.179416087965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45951.179416087965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45951.179416087965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45951.179416087965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45951.179416087965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45951.179416087965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45951.179416087965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45951.179416087965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45951.179416087965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45951.179416087965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45951.179416087965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45951.179416087965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45951.179416087965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45951.179416087965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45951.179416087965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45951.179416087965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45951.179416087965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45951.179416087965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45951.179416087965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45951.179416087965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45951.179416087965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45951.179416087965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45951.179416087965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45951.179416087965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45951.179416087965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45951.179416087965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45951.179416087965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45951.179416087965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45951.179416087965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45951.179416087965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45951.179416087965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45951.179416087965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45951.179416087965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45951.179416087965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45951.179416087965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45951.179416087965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45951.179416087965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45951.179416087965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45951.179416087965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45951.179416087965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45951.179416087965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45951.179416087965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45951.179416087965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45951.179416087965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45951.179416087965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45951.179416087965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45951.179416087965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45951.179416087965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45951.179416087965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45951.179416087965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45951.179416087965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45951.179416087965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45951.179416087965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45951.179416087965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45951.179416087965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45951.179416087965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45951.179416087965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45951.179416087965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45951.179416087965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45951.179416087965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45951.179416087965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45951.179416087965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45951.179416087965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45951.179416087965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45951.179416087965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45951.179416087965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45951.179416087965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45951.179416087965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45951.179416087965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45951.179416087965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45951.179416087965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45951.179416087965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45951.179416087965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45951.179416087965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45951.179416087965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45951.179416087965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45951.179416087965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45951.179416087965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45951.179416087965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45951.179416087965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45951.179416087965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45951.179416087965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45951.179416087965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45951.179416087965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45951.179416087965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45951.179416087965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45951.179416087965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45951.179416087965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45951.179416087965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45951.179416087965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45951.179416087965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45951.179416087965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45951.179416087965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45951.179416087965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45951.179416087965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45951.179416087965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45951.179416087965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45951.179416087965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45951.179416087965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45951.179416087965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45951.179416087965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45951.179416087965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45951.179416087965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45951.179416087965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45951.179416087965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45951.179416087965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45951.179416087965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45951.179416087965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45951.179416087965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45951.179416087965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45951.179416087965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45951.179416087965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45951.179416087965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45951.179416087965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45951.179416087965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45951.179416087965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45951.179416087965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45951.179416087965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45951.179416087965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45951.179416087965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45951.179416087965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45951.179416087965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45951.179416087965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45951.179416087965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45951.179416087965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45951.179416087965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45951.179416087965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45951.179416087965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45951.179416087965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45951.179416087965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45951.179416087965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45951.179416087965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45951.179416087965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45951.179416087965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45951.179416087965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45951.179416087965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45951.179416087965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45951.179416087965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45951.179416087965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45951.179416087965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45951.179416087965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45951.179416087965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45951.179416087965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45951.179416087965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45951.179416087965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45951.179416087965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45951.179416087965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45951.179416087965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45951.179416087965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45951.179416087965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45951.179416087965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45951.179416087965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45951.179416087965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45951.179416087965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45951.179416087965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45951.179416087965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45951.179416087965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45951.179416087965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45951.179416087965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45951.179416087965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45951.179416087965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45951.179416087965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45951.179416087965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45951.179416087965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45951.179416087965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45951.179416087965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45951.179416087965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45951.179416087965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45951.179416087965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45951.179416087965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45951.179416087965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45951.179416087965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45951.179416087965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45951.179416087965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45951.179416087965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45951.179416087965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45951.179416087965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45951.179416087965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45951.179416087965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45951.179416087965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45951.179416087965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45951.179416087965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45951.179416087965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45951.179416087965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45951.179416087965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45951.179416087965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45951.179416087965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45951.179416087965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45951.179416087965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45951.179416087965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45951.179416087965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45951.179416087965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45951.179416087965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45951.179416087965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45951.179416087965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45951.179416087965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45951.179416087965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45951.179416087965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45951.179416087965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45951.179416087965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45951.179416087965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45951.179416087965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45951.179416087965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45951.179416087965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45951.179416087965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45951.179416087965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45951.179416087965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45951.179416087965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45951.179416087965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45951.179416087965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45951.179416087965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45951.179416087965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45951.179416087965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45951.179416087965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45951.179416087965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45951.179416087965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45951.179416087965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45951.179416087965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45951.179416087965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45951.179416087965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45951.179416087965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45951.179416087965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45951.179416087965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45951.179416087965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45951.179416087965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45951.179416087965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45951.179416087965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45951.179416087965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45951.179416087965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45951.179416087965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45951.179416087965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45951.179416087965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45951.179416087965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45951.179416087965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45951.179416087965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45951.179416087965</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45951.179416087965</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A13" sqref="A13"/>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59.347355902777053</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24.990538773148728</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6.4078420138903311</v>
      </c>
      <c r="H4" s="38">
        <v>45944.676192129627</v>
      </c>
      <c r="I4" s="37" t="str">
        <f>IFERROR(VLOOKUP(D4,DB!A:F,6,0),"")</f>
        <v>SCECO</v>
      </c>
      <c r="J4" s="37" t="str">
        <f>IFERROR(VLOOKUP(D4,DB!A:G,7,0),"")</f>
        <v>Dead</v>
      </c>
      <c r="K4" s="37" t="s">
        <v>39099</v>
      </c>
      <c r="L4" s="37" t="str">
        <f>IFERROR(VLOOKUP(D4,DB!A:I,9,0),"")</f>
        <v>Latis</v>
      </c>
    </row>
    <row r="5" spans="1:13" ht="30.75">
      <c r="A5" s="159" t="s">
        <v>39100</v>
      </c>
      <c r="B5" s="159" t="str">
        <f>IFERROR(VLOOKUP(D5,DB!A:K,11,0),"")</f>
        <v>R5</v>
      </c>
      <c r="C5" s="159">
        <v>1</v>
      </c>
      <c r="D5" s="159" t="s">
        <v>34781</v>
      </c>
      <c r="E5" s="159" t="s">
        <v>39081</v>
      </c>
      <c r="F5" s="160">
        <v>45948.661111111112</v>
      </c>
      <c r="G5" s="161">
        <f ca="1">IFERROR(NOW()-F5,"")</f>
        <v>2.51830497685296</v>
      </c>
      <c r="H5" s="160">
        <v>45948.661111111112</v>
      </c>
      <c r="I5" s="159" t="str">
        <f>IFERROR(VLOOKUP(D5,DB!A:F,6,0),"")</f>
        <v>SCECO</v>
      </c>
      <c r="J5" s="159" t="str">
        <f>IFERROR(VLOOKUP(D5,DB!A:G,7,0),"")</f>
        <v>Dead</v>
      </c>
      <c r="K5" s="159" t="s">
        <v>39101</v>
      </c>
      <c r="L5" s="159" t="str">
        <f>IFERROR(VLOOKUP(D5,DB!A:I,9,0),"")</f>
        <v>Latis</v>
      </c>
    </row>
    <row r="6" spans="1:13" ht="45.75">
      <c r="A6" s="159" t="s">
        <v>39102</v>
      </c>
      <c r="B6" s="159" t="str">
        <f>IFERROR(VLOOKUP(D6,DB!A:K,11,0),"")</f>
        <v>R5</v>
      </c>
      <c r="C6" s="159">
        <v>1</v>
      </c>
      <c r="D6" s="159" t="s">
        <v>31771</v>
      </c>
      <c r="E6" s="159" t="s">
        <v>38998</v>
      </c>
      <c r="F6" s="160">
        <v>45951.114120370374</v>
      </c>
      <c r="G6" s="161">
        <f ca="1">IFERROR(NOW()-F6,"")</f>
        <v>6.5295717591652647E-2</v>
      </c>
      <c r="H6" s="160">
        <v>45951.053449074076</v>
      </c>
      <c r="I6" s="159" t="str">
        <f>IFERROR(VLOOKUP(D6,DB!A:F,6,0),"")</f>
        <v>SCECO</v>
      </c>
      <c r="J6" s="159" t="str">
        <f>IFERROR(VLOOKUP(D6,DB!A:G,7,0),"")</f>
        <v>Weak</v>
      </c>
      <c r="K6" s="159" t="s">
        <v>39103</v>
      </c>
      <c r="L6" s="159" t="str">
        <f>IFERROR(VLOOKUP(D6,DB!A:I,9,0),"")</f>
        <v>Latis</v>
      </c>
    </row>
    <row r="7" spans="1:13" ht="15">
      <c r="A7" s="159"/>
      <c r="B7" s="159" t="str">
        <f>IFERROR(VLOOKUP(D7,DB!A:K,11,0),"")</f>
        <v/>
      </c>
      <c r="C7" s="159"/>
      <c r="D7" s="159"/>
      <c r="E7" s="159"/>
      <c r="F7" s="160"/>
      <c r="G7" s="161">
        <f ca="1">IFERROR(NOW()-F7,"")</f>
        <v>45951.179416087965</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45951.179416087965</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45951.179416087965</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45951.179416087965</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45951.179416087965</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45951.179416087965</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45951.179416087965</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45951.179416087965</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45951.179416087965</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45951.179416087965</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45951.179416087965</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45951.179416087965</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45951.179416087965</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45951.179416087965</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45951.179416087965</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45951.179416087965</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45951.179416087965</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45951.179416087965</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45951.179416087965</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45951.179416087965</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45951.179416087965</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45951.179416087965</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45951.179416087965</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45951.179416087965</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45951.179416087965</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45951.179416087965</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45951.179416087965</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45951.179416087965</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45951.179416087965</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45951.179416087965</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45951.179416087965</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45951.179416087965</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45951.179416087965</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45951.179416087965</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45951.179416087965</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45951.179416087965</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45951.179416087965</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45951.179416087965</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45951.179416087965</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45951.179416087965</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45951.179416087965</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45951.179416087965</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45951.179416087965</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45951.179416087965</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45951.179416087965</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45951.179416087965</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45951.179416087965</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45951.179416087965</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45951.179416087965</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45951.179416087965</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45951.179416087965</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45951.179416087965</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45951.179416087965</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45951.179416087965</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45951.179416087965</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45951.179416087965</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45951.179416087965</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45951.179416087965</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45951.179416087965</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45951.179416087965</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45951.179416087965</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45951.179416087965</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45951.179416087965</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45951.179416087965</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45951.179416087965</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45951.179416087965</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45951.179416087965</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45951.179416087965</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45951.179416087965</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45951.179416087965</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45951.179416087965</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45951.179416087965</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45951.179416087965</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45951.179416087965</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45951.179416087965</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45951.179416087965</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45951.179416087965</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45951.179416087965</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45951.179416087965</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45951.179416087965</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45951.179416087965</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45951.179416087965</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45951.179416087965</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45951.179416087965</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45951.179416087965</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45951.179416087965</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45951.179416087965</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45951.179416087965</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45951.179416087965</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45951.179416087965</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45951.179416087965</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45951.179416087965</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45951.179416087965</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45951.179416087965</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45951.179416087965</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45951.179416087965</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45951.179416087965</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45951.179416087965</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45951.179416087965</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45951.179416087965</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45951.179416087965</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45951.179416087965</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45951.179416087965</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45951.179416087965</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45951.179416087965</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45951.179416087965</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45951.179416087965</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45951.179416087965</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45951.179416087965</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45951.179416087965</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45951.179416087965</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45951.179416087965</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45951.179416087965</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45951.179416087965</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45951.179416087965</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45951.179416087965</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45951.179416087965</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45951.179416087965</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45951.179416087965</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45951.179416087965</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45951.179416087965</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45951.179416087965</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45951.179416087965</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45951.179416087965</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45951.179416087965</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45951.179416087965</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45951.179416087965</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45951.179416087965</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45951.179416087965</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45951.179416087965</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45951.179416087965</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45951.179416087965</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45951.179416087965</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45951.179416087965</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45951.179416087965</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45951.179416087965</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45951.179416087965</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45951.179416087965</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45951.179416087965</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45951.179416087965</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45951.179416087965</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45951.179416087965</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45951.179416087965</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45951.179416087965</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45951.179416087965</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45951.179416087965</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45951.179416087965</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45951.179416087965</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45951.179416087965</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45951.179416087965</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45951.179416087965</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45951.179416087965</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45951.179416087965</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45951.179416087965</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45951.179416087965</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45951.179416087965</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45951.179416087965</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45951.179416087965</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45951.179416087965</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45951.179416087965</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45951.179416087965</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45951.179416087965</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45951.179416087965</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45951.179416087965</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45951.179416087965</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45951.179416087965</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45951.179416087965</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45951.179416087965</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45951.179416087965</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45951.179416087965</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45951.179416087965</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45951.179416087965</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45951.179416087965</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45951.179416087965</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45951.179416087965</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45951.179416087965</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45951.179416087965</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45951.179416087965</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45951.179416087965</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45951.179416087965</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45951.179416087965</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45951.179416087965</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45951.179416087965</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45951.179416087965</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45951.179416087965</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45951.179416087965</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45951.179416087965</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45951.179416087965</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45951.179416087965</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45951.179416087965</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45951.179416087965</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45951.179416087965</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45951.179416087965</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45951.179416087965</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45951.179416087965</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45951.179416087965</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45951.179416087965</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45951.179416087965</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45951.179416087965</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45951.179416087965</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45951.179416087965</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45951.179416087965</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45951.179416087965</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45951.179416087965</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45951.179416087965</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45951.179416087965</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45951.179416087965</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45951.179416087965</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45951.179416087965</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45951.179416087965</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45951.179416087965</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45951.179416087965</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45951.179416087965</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45951.179416087965</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45951.179416087965</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45951.179416087965</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45951.179416087965</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45951.179416087965</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45951.179416087965</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45951.179416087965</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45951.179416087965</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45951.179416087965</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45951.179416087965</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45951.179416087965</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45951.179416087965</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45951.179416087965</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45951.179416087965</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45951.179416087965</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45951.179416087965</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45951.179416087965</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45951.179416087965</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45951.179416087965</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45951.179416087965</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45951.179416087965</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45951.179416087965</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45951.179416087965</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45951.179416087965</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45951.179416087965</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45951.179416087965</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45951.179416087965</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45951.179416087965</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45951.179416087965</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45951.179416087965</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45951.179416087965</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45951.179416087965</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45951.179416087965</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45951.179416087965</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45951.179416087965</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45951.179416087965</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45951.179416087965</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45951.179416087965</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45951.179416087965</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45951.179416087965</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45951.179416087965</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45951.179416087965</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45951.179416087965</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45951.179416087965</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45951.179416087965</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45951.179416087965</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45951.179416087965</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45951.179416087965</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45951.179416087965</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45951.179416087965</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45951.179416087965</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45951.179416087965</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45951.179416087965</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45951.179416087965</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45951.179416087965</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45951.179416087965</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45951.179416087965</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45951.179416087965</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45951.179416087965</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45951.179416087965</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45951.179416087965</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45951.179416087965</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45951.179416087965</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45951.179416087965</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45951.179416087965</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45951.179416087965</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45951.179416087965</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45951.179416087965</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45951.179416087965</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45951.179416087965</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45951.179416087965</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45951.179416087965</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45951.179416087965</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45951.179416087965</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45951.179416087965</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45951.179416087965</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45951.179416087965</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45951.179416087965</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45951.179416087965</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45951.179416087965</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45951.179416087965</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45951.179416087965</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45951.179416087965</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45951.179416087965</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45951.179416087965</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45951.179416087965</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45951.179416087965</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45951.179416087965</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45951.179416087965</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45951.179416087965</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45951.179416087965</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45951.179416087965</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45951.179416087965</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45951.179416087965</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45951.179416087965</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45951.179416087965</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45951.179416087965</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45951.179416087965</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45951.179416087965</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45951.179416087965</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45951.179416087965</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45951.179416087965</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45951.179416087965</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45951.179416087965</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45951.179416087965</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45951.179416087965</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45951.179416087965</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45951.179416087965</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45951.179416087965</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45951.179416087965</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45951.179416087965</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45951.179416087965</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45951.179416087965</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45951.179416087965</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45951.179416087965</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45951.179416087965</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45951.179416087965</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45951.179416087965</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45951.179416087965</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45951.179416087965</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45951.179416087965</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45951.179416087965</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45951.179416087965</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45951.179416087965</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45951.179416087965</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45951.179416087965</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45951.179416087965</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45951.179416087965</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45951.179416087965</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45951.179416087965</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45951.179416087965</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45951.179416087965</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45951.179416087965</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45951.179416087965</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45951.179416087965</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45951.179416087965</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45951.179416087965</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45951.179416087965</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45951.179416087965</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45951.179416087965</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45951.179416087965</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45951.179416087965</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45951.179416087965</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45951.179416087965</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45951.179416087965</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45951.179416087965</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45951.179416087965</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45951.179416087965</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45951.179416087965</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45951.179416087965</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45951.179416087965</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45951.179416087965</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45951.179416087965</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45951.179416087965</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45951.179416087965</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45951.179416087965</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45951.179416087965</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45951.179416087965</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45951.179416087965</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45951.179416087965</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45951.179416087965</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45951.179416087965</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45951.179416087965</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45951.179416087965</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45951.179416087965</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45951.179416087965</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45951.179416087965</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45951.179416087965</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45951.179416087965</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45951.179416087965</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45951.179416087965</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45951.179416087965</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45951.179416087965</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45951.179416087965</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45951.179416087965</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45951.179416087965</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45951.179416087965</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45951.179416087965</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45951.179416087965</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45951.179416087965</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45951.179416087965</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45951.179416087965</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45951.179416087965</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45951.179416087965</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45951.179416087965</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45951.179416087965</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45951.179416087965</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45951.179416087965</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45951.179416087965</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45951.179416087965</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45951.179416087965</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45951.179416087965</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45951.179416087965</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45951.179416087965</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45951.179416087965</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45951.179416087965</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45951.179416087965</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45951.179416087965</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45951.179416087965</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45951.179416087965</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45951.179416087965</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45951.179416087965</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45951.179416087965</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45951.179416087965</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45951.179416087965</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45951.179416087965</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45951.179416087965</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45951.179416087965</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45951.179416087965</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45951.179416087965</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45951.179416087965</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45951.179416087965</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45951.179416087965</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45951.179416087965</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45951.179416087965</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45951.179416087965</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45951.179416087965</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45951.179416087965</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45951.179416087965</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45951.179416087965</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45951.179416087965</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45951.179416087965</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45951.179416087965</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45951.179416087965</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45951.179416087965</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45951.179416087965</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45951.179416087965</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45951.179416087965</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45951.179416087965</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45951.179416087965</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45951.179416087965</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45951.179416087965</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45951.179416087965</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45951.179416087965</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45951.179416087965</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45951.179416087965</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45951.179416087965</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45951.179416087965</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45951.179416087965</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45951.179416087965</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45951.179416087965</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45951.179416087965</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45951.179416087965</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45951.179416087965</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45951.179416087965</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45951.179416087965</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45951.179416087965</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45951.179416087965</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45951.179416087965</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45951.179416087965</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45951.179416087965</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45951.179416087965</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45951.179416087965</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45951.179416087965</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45951.179416087965</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45951.179416087965</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45951.179416087965</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45951.179416087965</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45951.179416087965</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45951.179416087965</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45951.179416087965</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45951.179416087965</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45951.179416087965</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45951.179416087965</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45951.179416087965</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45951.179416087965</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45951.179416087965</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45951.179416087965</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45951.179416087965</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45951.179416087965</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45951.179416087965</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45951.179416087965</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45951.179416087965</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45951.179416087965</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45951.179416087965</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45951.179416087965</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45951.179416087965</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45951.179416087965</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45951.179416087965</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45951.179416087965</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45951.179416087965</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45951.179416087965</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45951.179416087965</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45951.179416087965</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45951.179416087965</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45951.179416087965</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45951.179416087965</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45951.179416087965</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45951.179416087965</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45951.179416087965</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45951.179416087965</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45951.179416087965</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45951.179416087965</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45951.179416087965</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45951.179416087965</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45951.179416087965</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45951.179416087965</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45951.179416087965</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45951.179416087965</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45951.179416087965</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45951.179416087965</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45951.179416087965</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45951.179416087965</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45951.179416087965</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45951.179416087965</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45951.179416087965</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45951.179416087965</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45951.179416087965</v>
      </c>
      <c r="H527" s="160"/>
      <c r="I527" s="159" t="str">
        <f>IFERROR(VLOOKUP(D527,DB!A:F,6,0),"")</f>
        <v/>
      </c>
      <c r="J527" s="159" t="str">
        <f>IFERROR(VLOOKUP(D527,DB!A:G,7,0),"")</f>
        <v/>
      </c>
      <c r="K527" s="159"/>
      <c r="L527" s="159" t="str">
        <f>IFERROR(VLOOKUP(D527,DB!A:I,9,0),"")</f>
        <v/>
      </c>
    </row>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7" ht="15"/>
    <row r="638" ht="15"/>
    <row r="640" ht="15"/>
    <row r="641" ht="15"/>
    <row r="642" ht="15"/>
    <row r="643" ht="15"/>
    <row r="645" ht="15"/>
    <row r="646" ht="15"/>
    <row r="653" ht="15"/>
    <row r="654" ht="15"/>
    <row r="655" ht="15"/>
    <row r="656" ht="15"/>
    <row r="657" ht="15"/>
    <row r="658" ht="15"/>
    <row r="661" ht="15"/>
    <row r="662" ht="15"/>
    <row r="663" ht="15"/>
    <row r="664" ht="15"/>
    <row r="665" ht="15"/>
    <row r="666" ht="15"/>
    <row r="667" ht="15"/>
    <row r="668" ht="15"/>
    <row r="669" ht="15"/>
    <row r="670" ht="15"/>
    <row r="671" ht="15"/>
    <row r="672"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8" ht="15"/>
    <row r="729" ht="15"/>
    <row r="766" ht="15"/>
    <row r="767" ht="15"/>
    <row r="768" ht="15"/>
    <row r="769" ht="15"/>
    <row r="770" ht="15"/>
    <row r="771" ht="15"/>
    <row r="772" ht="15"/>
    <row r="773" ht="15"/>
    <row r="774" ht="15"/>
    <row r="775"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60" ht="15"/>
    <row r="861"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4" ht="15"/>
    <row r="895" ht="15"/>
    <row r="1065" ht="15"/>
    <row r="1066" ht="15"/>
    <row r="1067" ht="15"/>
    <row r="1068" ht="15"/>
    <row r="1069" ht="15"/>
    <row r="1070"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40" ht="15"/>
    <row r="1141" ht="15"/>
    <row r="1143" ht="15"/>
    <row r="1144" ht="15"/>
    <row r="1145" ht="15"/>
    <row r="1146" ht="15"/>
    <row r="1147" ht="15"/>
    <row r="1148" ht="15"/>
    <row r="1149" ht="15"/>
    <row r="1151" ht="15"/>
    <row r="1152" ht="15"/>
    <row r="1153"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2" ht="15"/>
    <row r="1223"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8" ht="15"/>
    <row r="1289" ht="15"/>
    <row r="1292" ht="15"/>
    <row r="1293" ht="15"/>
    <row r="1294" ht="15"/>
    <row r="1295" ht="15"/>
    <row r="1296" ht="15"/>
    <row r="1297" ht="15"/>
    <row r="1298" ht="15"/>
    <row r="1299" ht="15"/>
    <row r="1302" ht="15"/>
    <row r="1303" ht="15"/>
    <row r="1304" ht="15"/>
    <row r="1305" ht="15"/>
    <row r="1306" ht="15"/>
    <row r="1307" ht="15"/>
    <row r="1308" ht="15"/>
    <row r="1309" ht="15"/>
    <row r="1310" ht="15"/>
    <row r="1311" ht="15"/>
    <row r="1312" ht="15"/>
    <row r="1313" ht="15"/>
    <row r="1315" ht="15"/>
    <row r="1316" ht="15"/>
    <row r="1317" ht="15"/>
    <row r="1320" ht="15"/>
    <row r="1322" ht="15"/>
    <row r="1324" ht="15"/>
    <row r="1327" ht="15"/>
    <row r="1328" ht="15"/>
    <row r="1329" ht="15"/>
    <row r="1331" ht="15"/>
    <row r="1333" ht="15"/>
    <row r="1334" ht="15"/>
    <row r="1335" ht="15"/>
  </sheetData>
  <dataValidations count="2">
    <dataValidation allowBlank="1" showInputMessage="1" showErrorMessage="1" sqref="E1" xr:uid="{920C6338-E771-4DAE-8C89-92A9093EA4DE}"/>
    <dataValidation type="list" allowBlank="1" showInputMessage="1" showErrorMessage="1" sqref="E2:E5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2</v>
      </c>
      <c r="D2" s="105" t="s">
        <v>33748</v>
      </c>
      <c r="E2" s="108" t="s">
        <v>38998</v>
      </c>
      <c r="F2" s="109"/>
      <c r="G2" s="78">
        <f ca="1">IFERROR(NOW()-F2,"-")</f>
        <v>45951.179416087965</v>
      </c>
      <c r="H2" s="109">
        <v>45951.132870370369</v>
      </c>
      <c r="I2" s="105" t="str">
        <f>IFERROR(VLOOKUP(D2,DB!A:F,6,0),"")</f>
        <v>SCECO</v>
      </c>
      <c r="J2" s="104" t="str">
        <f>IFERROR(VLOOKUP(D2,DB!A:G,7,0),"")</f>
        <v>Vandalized</v>
      </c>
      <c r="K2" s="110" t="s">
        <v>39105</v>
      </c>
      <c r="L2" s="111" t="str">
        <f>IFERROR(VLOOKUP(D2,DB!A:I,9,0),"")</f>
        <v>Latis</v>
      </c>
    </row>
    <row r="3" spans="1:16383" ht="31.5" customHeight="1">
      <c r="A3" s="106"/>
      <c r="B3" s="105" t="str">
        <f>IFERROR(VLOOKUP(D3,DB!A:K,11,0),"")</f>
        <v/>
      </c>
      <c r="C3" s="107"/>
      <c r="D3" s="105"/>
      <c r="E3" s="108"/>
      <c r="F3" s="109"/>
      <c r="G3" s="78">
        <f ca="1">IFERROR(NOW()-F3,"-")</f>
        <v>45951.179416087965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45951.179416087965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45951.179416087965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45951.179416087965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45951.179416087965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45951.179416087965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45951.179416087965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45951.179416087965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45951.179416087965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45951.179416087965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45951.179416087965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45951.179416087965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45951.179416087965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45951.179416087965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45951.179416087965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45951.179416087965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45951.179416087965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45951.179416087965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45951.179416087965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45951.179416087965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45951.179416087965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45951.179416087965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45951.179416087965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45951.179416087965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45951.179416087965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45951.179416087965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45951.179416087965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45951.179416087965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45951.179416087965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45951.179416087965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45951.179416087965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45951.179416087965</v>
      </c>
      <c r="H34" s="109"/>
      <c r="I34" s="105" t="str">
        <f>IFERROR(VLOOKUP(D34,DB!A:F,6,0),"")</f>
        <v/>
      </c>
      <c r="J34" s="104" t="str">
        <f>IFERROR(VLOOKUP(D34,DB!A:G,7,0),"")</f>
        <v/>
      </c>
      <c r="K34" s="110"/>
      <c r="L34" s="111"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2025-10-21T01:19:28Z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